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 長寿補強土(株)  2023年4月6日\01 個別の営業物件\令和2年\鹿児島県　中勝　砂防ダム\"/>
    </mc:Choice>
  </mc:AlternateContent>
  <xr:revisionPtr revIDLastSave="0" documentId="8_{30C2F187-17A3-48CC-AA1D-D4B22E32964C}" xr6:coauthVersionLast="47" xr6:coauthVersionMax="47" xr10:uidLastSave="{00000000-0000-0000-0000-000000000000}"/>
  <bookViews>
    <workbookView xWindow="-98" yWindow="-98" windowWidth="28996" windowHeight="15675" xr2:uid="{00000000-000D-0000-FFFF-FFFF00000000}"/>
  </bookViews>
  <sheets>
    <sheet name="見積書かがみ" sheetId="4" r:id="rId1"/>
    <sheet name="内訳書" sheetId="2" r:id="rId2"/>
    <sheet name="代価表1" sheetId="5" r:id="rId3"/>
    <sheet name="代価表2" sheetId="10" r:id="rId4"/>
    <sheet name="代価表3" sheetId="6" r:id="rId5"/>
  </sheets>
  <definedNames>
    <definedName name="_xlnm.Print_Area" localSheetId="0">見積書かがみ!$A$1:$E$21</definedName>
    <definedName name="_xlnm.Print_Area" localSheetId="1">内訳書!$A$1:$I$9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6" l="1"/>
  <c r="H23" i="6" s="1"/>
  <c r="G10" i="2" s="1"/>
  <c r="N13" i="10"/>
  <c r="F13" i="10" l="1"/>
  <c r="H13" i="10" s="1"/>
  <c r="H12" i="10"/>
  <c r="H11" i="10"/>
  <c r="H10" i="10"/>
  <c r="H9" i="10"/>
  <c r="H8" i="10"/>
  <c r="H10" i="2"/>
  <c r="H18" i="10" l="1"/>
  <c r="G9" i="2" s="1"/>
  <c r="H8" i="2"/>
  <c r="H8" i="5"/>
  <c r="H9" i="5"/>
  <c r="B3" i="6"/>
  <c r="H7" i="5"/>
  <c r="H6" i="2"/>
  <c r="B3" i="10" l="1"/>
  <c r="H10" i="5"/>
  <c r="H11" i="5" s="1"/>
  <c r="H22" i="5" s="1"/>
  <c r="H9" i="2"/>
  <c r="B2" i="5" l="1"/>
  <c r="G7" i="2"/>
  <c r="H7" i="2" s="1"/>
  <c r="H15" i="2" s="1"/>
  <c r="B2" i="2" l="1"/>
</calcChain>
</file>

<file path=xl/sharedStrings.xml><?xml version="1.0" encoding="utf-8"?>
<sst xmlns="http://schemas.openxmlformats.org/spreadsheetml/2006/main" count="166" uniqueCount="114">
  <si>
    <t>単位</t>
    <rPh sb="0" eb="2">
      <t>タンイ</t>
    </rPh>
    <phoneticPr fontId="2"/>
  </si>
  <si>
    <t>価　格</t>
    <rPh sb="0" eb="1">
      <t>アタイ</t>
    </rPh>
    <rPh sb="2" eb="3">
      <t>カク</t>
    </rPh>
    <phoneticPr fontId="2"/>
  </si>
  <si>
    <t>摘　要</t>
    <rPh sb="0" eb="1">
      <t>チャク</t>
    </rPh>
    <rPh sb="2" eb="3">
      <t>ヨウ</t>
    </rPh>
    <phoneticPr fontId="2"/>
  </si>
  <si>
    <t>仕　様　条　件</t>
    <rPh sb="0" eb="1">
      <t>ツカ</t>
    </rPh>
    <rPh sb="2" eb="3">
      <t>サマ</t>
    </rPh>
    <rPh sb="4" eb="5">
      <t>ジョウ</t>
    </rPh>
    <rPh sb="6" eb="7">
      <t>ケン</t>
    </rPh>
    <phoneticPr fontId="2"/>
  </si>
  <si>
    <t>上記の通り御見積申し上げます。</t>
    <rPh sb="0" eb="2">
      <t>ジョウキ</t>
    </rPh>
    <rPh sb="3" eb="4">
      <t>トオ</t>
    </rPh>
    <rPh sb="5" eb="8">
      <t>オミツモリ</t>
    </rPh>
    <rPh sb="8" eb="9">
      <t>モウ</t>
    </rPh>
    <rPh sb="10" eb="11">
      <t>ア</t>
    </rPh>
    <phoneticPr fontId="2"/>
  </si>
  <si>
    <t>工　種　･　種　別　･　細　別　･　規　格</t>
    <rPh sb="0" eb="1">
      <t>コウ</t>
    </rPh>
    <rPh sb="2" eb="3">
      <t>シュ</t>
    </rPh>
    <rPh sb="6" eb="7">
      <t>タネ</t>
    </rPh>
    <rPh sb="8" eb="9">
      <t>ベツ</t>
    </rPh>
    <rPh sb="12" eb="13">
      <t>サイ</t>
    </rPh>
    <rPh sb="14" eb="15">
      <t>ベツ</t>
    </rPh>
    <rPh sb="18" eb="19">
      <t>キ</t>
    </rPh>
    <rPh sb="20" eb="21">
      <t>カク</t>
    </rPh>
    <phoneticPr fontId="2"/>
  </si>
  <si>
    <t>業　　務　　名</t>
    <rPh sb="0" eb="1">
      <t>ギョウ</t>
    </rPh>
    <rPh sb="3" eb="4">
      <t>ツトム</t>
    </rPh>
    <rPh sb="6" eb="7">
      <t>メイ</t>
    </rPh>
    <phoneticPr fontId="2"/>
  </si>
  <si>
    <t>業　務　場　所</t>
    <rPh sb="0" eb="1">
      <t>ギョウ</t>
    </rPh>
    <rPh sb="2" eb="3">
      <t>ツトム</t>
    </rPh>
    <rPh sb="4" eb="5">
      <t>バ</t>
    </rPh>
    <rPh sb="6" eb="7">
      <t>ショ</t>
    </rPh>
    <phoneticPr fontId="2"/>
  </si>
  <si>
    <t>工事名　</t>
    <rPh sb="0" eb="3">
      <t>コウジメイ</t>
    </rPh>
    <phoneticPr fontId="2"/>
  </si>
  <si>
    <t>数量</t>
    <rPh sb="0" eb="2">
      <t>スウリョウ</t>
    </rPh>
    <phoneticPr fontId="2"/>
  </si>
  <si>
    <t>単　価（円）</t>
    <rPh sb="0" eb="1">
      <t>タン</t>
    </rPh>
    <rPh sb="2" eb="3">
      <t>アタイ</t>
    </rPh>
    <rPh sb="4" eb="5">
      <t>エン</t>
    </rPh>
    <phoneticPr fontId="2"/>
  </si>
  <si>
    <t>ｍ</t>
    <phoneticPr fontId="2"/>
  </si>
  <si>
    <t>１頁</t>
    <rPh sb="1" eb="2">
      <t>ページ</t>
    </rPh>
    <phoneticPr fontId="2"/>
  </si>
  <si>
    <t>工事名</t>
    <rPh sb="0" eb="3">
      <t>コウジメイ</t>
    </rPh>
    <phoneticPr fontId="2"/>
  </si>
  <si>
    <t>２頁</t>
    <rPh sb="1" eb="2">
      <t>ページ</t>
    </rPh>
    <phoneticPr fontId="2"/>
  </si>
  <si>
    <t>　　世話役</t>
    <rPh sb="2" eb="5">
      <t>セワヤク</t>
    </rPh>
    <phoneticPr fontId="2"/>
  </si>
  <si>
    <t>　　普通作業員</t>
    <rPh sb="2" eb="4">
      <t>フツウ</t>
    </rPh>
    <rPh sb="4" eb="7">
      <t>サギョウイン</t>
    </rPh>
    <phoneticPr fontId="2"/>
  </si>
  <si>
    <t>人</t>
    <rPh sb="0" eb="1">
      <t>ニン</t>
    </rPh>
    <phoneticPr fontId="2"/>
  </si>
  <si>
    <t>３頁</t>
    <rPh sb="1" eb="2">
      <t>ページ</t>
    </rPh>
    <phoneticPr fontId="2"/>
  </si>
  <si>
    <t>（エポキシ樹脂塗装鉄筋）</t>
    <rPh sb="5" eb="7">
      <t>ジュシ</t>
    </rPh>
    <rPh sb="7" eb="9">
      <t>トソウ</t>
    </rPh>
    <rPh sb="9" eb="11">
      <t>テッキン</t>
    </rPh>
    <phoneticPr fontId="2"/>
  </si>
  <si>
    <t>　計</t>
    <rPh sb="1" eb="2">
      <t>ケイ</t>
    </rPh>
    <phoneticPr fontId="2"/>
  </si>
  <si>
    <t>　</t>
    <phoneticPr fontId="2"/>
  </si>
  <si>
    <t>価　格（円）</t>
    <rPh sb="0" eb="1">
      <t>アタイ</t>
    </rPh>
    <rPh sb="2" eb="3">
      <t>カク</t>
    </rPh>
    <rPh sb="4" eb="5">
      <t>エン</t>
    </rPh>
    <phoneticPr fontId="2"/>
  </si>
  <si>
    <t>　　　</t>
    <phoneticPr fontId="2"/>
  </si>
  <si>
    <t>　　グラウト注入剤</t>
    <rPh sb="6" eb="8">
      <t>チュウニュウ</t>
    </rPh>
    <rPh sb="8" eb="9">
      <t>ザイ</t>
    </rPh>
    <phoneticPr fontId="2"/>
  </si>
  <si>
    <t>代価表№2参照</t>
    <rPh sb="0" eb="2">
      <t>ダイカ</t>
    </rPh>
    <rPh sb="2" eb="3">
      <t>ヒョウ</t>
    </rPh>
    <rPh sb="5" eb="7">
      <t>サンショウ</t>
    </rPh>
    <phoneticPr fontId="2"/>
  </si>
  <si>
    <t>L1.4Cタイプ　L=3.5mの場合</t>
    <rPh sb="16" eb="18">
      <t>バアイ</t>
    </rPh>
    <phoneticPr fontId="2"/>
  </si>
  <si>
    <t>本</t>
    <rPh sb="0" eb="1">
      <t>ホン</t>
    </rPh>
    <phoneticPr fontId="2"/>
  </si>
  <si>
    <t>円</t>
    <rPh sb="0" eb="1">
      <t>エン</t>
    </rPh>
    <phoneticPr fontId="2"/>
  </si>
  <si>
    <t>金</t>
    <rPh sb="0" eb="1">
      <t>キン</t>
    </rPh>
    <phoneticPr fontId="2"/>
  </si>
  <si>
    <t>見積り有効期限</t>
    <rPh sb="0" eb="2">
      <t>ミツモ</t>
    </rPh>
    <rPh sb="3" eb="5">
      <t>ユウコウ</t>
    </rPh>
    <rPh sb="5" eb="7">
      <t>キゲン</t>
    </rPh>
    <phoneticPr fontId="2"/>
  </si>
  <si>
    <t>補強材ピッチ1.5m</t>
    <rPh sb="0" eb="2">
      <t>ホキョウ</t>
    </rPh>
    <rPh sb="2" eb="3">
      <t>ザイ</t>
    </rPh>
    <phoneticPr fontId="2"/>
  </si>
  <si>
    <t>　　法面工</t>
    <rPh sb="2" eb="4">
      <t>ノリメン</t>
    </rPh>
    <rPh sb="4" eb="5">
      <t>コウ</t>
    </rPh>
    <phoneticPr fontId="2"/>
  </si>
  <si>
    <t>　　諸雑費</t>
    <rPh sb="2" eb="3">
      <t>ショ</t>
    </rPh>
    <rPh sb="3" eb="5">
      <t>ザッピ</t>
    </rPh>
    <phoneticPr fontId="2"/>
  </si>
  <si>
    <t>％</t>
    <phoneticPr fontId="2"/>
  </si>
  <si>
    <t>　　（　労務費小計　）</t>
    <rPh sb="4" eb="7">
      <t>ロウムヒ</t>
    </rPh>
    <rPh sb="7" eb="9">
      <t>ショウケイ</t>
    </rPh>
    <phoneticPr fontId="2"/>
  </si>
  <si>
    <t>　　計</t>
    <rPh sb="2" eb="3">
      <t>ケイ</t>
    </rPh>
    <phoneticPr fontId="2"/>
  </si>
  <si>
    <t>D19　ネジフシ棒鋼</t>
    <phoneticPr fontId="2"/>
  </si>
  <si>
    <t>　　長寿プレート　</t>
    <rPh sb="2" eb="4">
      <t>チョウジュ</t>
    </rPh>
    <phoneticPr fontId="2"/>
  </si>
  <si>
    <t>D19用　</t>
    <rPh sb="3" eb="4">
      <t>ヨウ</t>
    </rPh>
    <phoneticPr fontId="2"/>
  </si>
  <si>
    <t>　　長寿スペーサー</t>
    <rPh sb="2" eb="4">
      <t>チョウジュ</t>
    </rPh>
    <phoneticPr fontId="2"/>
  </si>
  <si>
    <t>エポキシ樹脂塗装品</t>
    <rPh sb="4" eb="6">
      <t>ジュシ</t>
    </rPh>
    <rPh sb="6" eb="8">
      <t>トソウ</t>
    </rPh>
    <rPh sb="8" eb="9">
      <t>ヒン</t>
    </rPh>
    <phoneticPr fontId="2"/>
  </si>
  <si>
    <t>　　長寿金網</t>
    <rPh sb="2" eb="4">
      <t>チョウジュ</t>
    </rPh>
    <rPh sb="4" eb="6">
      <t>カナアミ</t>
    </rPh>
    <phoneticPr fontId="2"/>
  </si>
  <si>
    <t>㎡</t>
    <phoneticPr fontId="2"/>
  </si>
  <si>
    <t>個</t>
    <rPh sb="0" eb="1">
      <t>コ</t>
    </rPh>
    <phoneticPr fontId="2"/>
  </si>
  <si>
    <t>ｍ</t>
    <phoneticPr fontId="2"/>
  </si>
  <si>
    <t xml:space="preserve">    頭部処理2（労務費）</t>
    <rPh sb="4" eb="6">
      <t>トウブ</t>
    </rPh>
    <rPh sb="6" eb="8">
      <t>ショリ</t>
    </rPh>
    <rPh sb="10" eb="12">
      <t>ロウム</t>
    </rPh>
    <rPh sb="12" eb="13">
      <t>ヒ</t>
    </rPh>
    <phoneticPr fontId="2"/>
  </si>
  <si>
    <t>市場単価に含まれない頭部処理費
網固定ブロック内へのモルタル打設等　</t>
    <rPh sb="0" eb="2">
      <t>シジョウ</t>
    </rPh>
    <rPh sb="2" eb="4">
      <t>タンカ</t>
    </rPh>
    <rPh sb="5" eb="6">
      <t>フク</t>
    </rPh>
    <rPh sb="10" eb="12">
      <t>トウブ</t>
    </rPh>
    <rPh sb="12" eb="14">
      <t>ショリ</t>
    </rPh>
    <rPh sb="14" eb="15">
      <t>ヒ</t>
    </rPh>
    <rPh sb="16" eb="17">
      <t>アミ</t>
    </rPh>
    <rPh sb="17" eb="19">
      <t>コテイ</t>
    </rPh>
    <rPh sb="23" eb="24">
      <t>ナイ</t>
    </rPh>
    <rPh sb="30" eb="32">
      <t>ダセツ</t>
    </rPh>
    <rPh sb="32" eb="33">
      <t>ナド</t>
    </rPh>
    <phoneticPr fontId="2"/>
  </si>
  <si>
    <t>箇所</t>
    <rPh sb="0" eb="2">
      <t>カショ</t>
    </rPh>
    <phoneticPr fontId="2"/>
  </si>
  <si>
    <t>（100箇所当たり）</t>
    <rPh sb="4" eb="6">
      <t>カショ</t>
    </rPh>
    <rPh sb="6" eb="7">
      <t>ア</t>
    </rPh>
    <phoneticPr fontId="2"/>
  </si>
  <si>
    <t>㎥</t>
    <phoneticPr fontId="2"/>
  </si>
  <si>
    <t>合計</t>
    <rPh sb="0" eb="2">
      <t>ゴウケイ</t>
    </rPh>
    <phoneticPr fontId="2"/>
  </si>
  <si>
    <t>直接工事費</t>
    <rPh sb="0" eb="2">
      <t>チョクセツ</t>
    </rPh>
    <rPh sb="2" eb="5">
      <t>コウジヒ</t>
    </rPh>
    <phoneticPr fontId="2"/>
  </si>
  <si>
    <t>D19用</t>
    <rPh sb="3" eb="4">
      <t>ヨウ</t>
    </rPh>
    <phoneticPr fontId="2"/>
  </si>
  <si>
    <t>　　グラウト注入管</t>
    <rPh sb="6" eb="8">
      <t>チュウニュウ</t>
    </rPh>
    <rPh sb="8" eb="9">
      <t>カン</t>
    </rPh>
    <phoneticPr fontId="2"/>
  </si>
  <si>
    <t>W/C=0.5～0.55</t>
    <phoneticPr fontId="2"/>
  </si>
  <si>
    <t>全国特定法面保護協会</t>
    <rPh sb="0" eb="2">
      <t>ゼンコク</t>
    </rPh>
    <rPh sb="2" eb="4">
      <t>トクテイ</t>
    </rPh>
    <rPh sb="4" eb="6">
      <t>ノリメン</t>
    </rPh>
    <rPh sb="6" eb="8">
      <t>ホゴ</t>
    </rPh>
    <rPh sb="8" eb="10">
      <t>キョウカイ</t>
    </rPh>
    <phoneticPr fontId="2"/>
  </si>
  <si>
    <t>高性能AE減水材1～４％</t>
    <rPh sb="0" eb="3">
      <t>コウセイノウ</t>
    </rPh>
    <rPh sb="5" eb="7">
      <t>ゲンスイ</t>
    </rPh>
    <rPh sb="7" eb="8">
      <t>ザイ</t>
    </rPh>
    <phoneticPr fontId="2"/>
  </si>
  <si>
    <t>K=2で算定</t>
    <rPh sb="4" eb="6">
      <t>サンテイ</t>
    </rPh>
    <phoneticPr fontId="2"/>
  </si>
  <si>
    <t>粘性土～砂質土=1.5～4.0（上記式を適用する場合）</t>
    <rPh sb="0" eb="3">
      <t>ネンセイド</t>
    </rPh>
    <rPh sb="4" eb="5">
      <t>スナ</t>
    </rPh>
    <rPh sb="5" eb="6">
      <t>シツ</t>
    </rPh>
    <rPh sb="6" eb="7">
      <t>ツチ</t>
    </rPh>
    <rPh sb="16" eb="18">
      <t>ジョウキ</t>
    </rPh>
    <rPh sb="18" eb="19">
      <t>シキ</t>
    </rPh>
    <rPh sb="20" eb="22">
      <t>テキヨウ</t>
    </rPh>
    <rPh sb="24" eb="26">
      <t>バアイ</t>
    </rPh>
    <phoneticPr fontId="2"/>
  </si>
  <si>
    <r>
      <t>必要量Ｖ（㎥）=（65*65*3.14/4000000）*1*（1+</t>
    </r>
    <r>
      <rPr>
        <sz val="10"/>
        <color indexed="10"/>
        <rFont val="ＭＳ Ｐ明朝"/>
        <family val="1"/>
        <charset val="128"/>
      </rPr>
      <t>Ｋ</t>
    </r>
    <r>
      <rPr>
        <sz val="10"/>
        <rFont val="ＭＳ Ｐ明朝"/>
        <family val="1"/>
        <charset val="128"/>
      </rPr>
      <t>）*3.5m</t>
    </r>
    <rPh sb="0" eb="2">
      <t>ヒツヨウ</t>
    </rPh>
    <rPh sb="2" eb="3">
      <t>リョウ</t>
    </rPh>
    <phoneticPr fontId="2"/>
  </si>
  <si>
    <t>IR鉄線　高耐久低密度ポリエチレン被覆鉄線</t>
  </si>
  <si>
    <t>50×50　線径2.8mm</t>
    <rPh sb="6" eb="7">
      <t>セン</t>
    </rPh>
    <rPh sb="7" eb="8">
      <t>ケイ</t>
    </rPh>
    <phoneticPr fontId="2"/>
  </si>
  <si>
    <t>㎡</t>
    <phoneticPr fontId="2"/>
  </si>
  <si>
    <t>　　鉄筋挿入工</t>
    <phoneticPr fontId="2"/>
  </si>
  <si>
    <t>削孔径65mm　削孔・挿入・グラウト注入・頭部処理</t>
    <rPh sb="0" eb="2">
      <t>サッコウ</t>
    </rPh>
    <rPh sb="2" eb="3">
      <t>ケイ</t>
    </rPh>
    <phoneticPr fontId="2"/>
  </si>
  <si>
    <t>一般用ポリエチレン管　φ20</t>
    <rPh sb="0" eb="3">
      <t>イッパンヨウ</t>
    </rPh>
    <rPh sb="9" eb="10">
      <t>カン</t>
    </rPh>
    <phoneticPr fontId="2"/>
  </si>
  <si>
    <t>発注者積算</t>
    <rPh sb="0" eb="3">
      <t>ハッチュウシャ</t>
    </rPh>
    <rPh sb="3" eb="5">
      <t>セキサン</t>
    </rPh>
    <phoneticPr fontId="2"/>
  </si>
  <si>
    <t>　　吹付モルタル</t>
    <rPh sb="2" eb="3">
      <t>フ</t>
    </rPh>
    <rPh sb="3" eb="4">
      <t>ツ</t>
    </rPh>
    <phoneticPr fontId="2"/>
  </si>
  <si>
    <t>　　長寿金網価格</t>
    <rPh sb="6" eb="8">
      <t>カカク</t>
    </rPh>
    <phoneticPr fontId="2"/>
  </si>
  <si>
    <t>D19　エポキシ樹脂塗装鉄筋補強材</t>
    <rPh sb="8" eb="10">
      <t>ジュシ</t>
    </rPh>
    <rPh sb="10" eb="12">
      <t>トソウ</t>
    </rPh>
    <rPh sb="12" eb="14">
      <t>テッキン</t>
    </rPh>
    <rPh sb="14" eb="16">
      <t>ホキョウ</t>
    </rPh>
    <rPh sb="16" eb="17">
      <t>ザイ</t>
    </rPh>
    <phoneticPr fontId="2"/>
  </si>
  <si>
    <t>PVB塗装品</t>
    <rPh sb="3" eb="5">
      <t>トソウ</t>
    </rPh>
    <rPh sb="5" eb="6">
      <t>ヒン</t>
    </rPh>
    <phoneticPr fontId="2"/>
  </si>
  <si>
    <t>長寿命補強土　モルタル吹付型　　単価見積（消費税抜き）</t>
    <rPh sb="0" eb="1">
      <t>チョウ</t>
    </rPh>
    <rPh sb="1" eb="3">
      <t>ジュミョウ</t>
    </rPh>
    <rPh sb="3" eb="6">
      <t>ホキョウド</t>
    </rPh>
    <rPh sb="11" eb="13">
      <t>フキツケ</t>
    </rPh>
    <rPh sb="13" eb="14">
      <t>ガタ</t>
    </rPh>
    <rPh sb="16" eb="18">
      <t>タンカ</t>
    </rPh>
    <rPh sb="18" eb="20">
      <t>ミツ</t>
    </rPh>
    <rPh sb="21" eb="23">
      <t>ショウヒ</t>
    </rPh>
    <rPh sb="23" eb="24">
      <t>ゼイ</t>
    </rPh>
    <rPh sb="24" eb="25">
      <t>ヌ</t>
    </rPh>
    <phoneticPr fontId="2"/>
  </si>
  <si>
    <t>線形2.8㎜　網目50㎜</t>
    <rPh sb="0" eb="2">
      <t>センケイ</t>
    </rPh>
    <rPh sb="7" eb="9">
      <t>アミメ</t>
    </rPh>
    <phoneticPr fontId="2"/>
  </si>
  <si>
    <t>計</t>
    <rPh sb="0" eb="1">
      <t>ケイ</t>
    </rPh>
    <phoneticPr fontId="2"/>
  </si>
  <si>
    <t>㎡</t>
    <phoneticPr fontId="2"/>
  </si>
  <si>
    <t>長寿金網と市場単価金網との差額</t>
    <rPh sb="0" eb="2">
      <t>チョウジュ</t>
    </rPh>
    <rPh sb="2" eb="4">
      <t>カナアミ</t>
    </rPh>
    <rPh sb="5" eb="7">
      <t>シジョウ</t>
    </rPh>
    <rPh sb="7" eb="9">
      <t>タンカ</t>
    </rPh>
    <rPh sb="9" eb="11">
      <t>カナアミ</t>
    </rPh>
    <rPh sb="13" eb="15">
      <t>サガク</t>
    </rPh>
    <phoneticPr fontId="2"/>
  </si>
  <si>
    <t>線径2㎜　網目50㎜</t>
    <rPh sb="0" eb="2">
      <t>センケイ</t>
    </rPh>
    <rPh sb="5" eb="7">
      <t>アミメ</t>
    </rPh>
    <phoneticPr fontId="2"/>
  </si>
  <si>
    <t>亜鉛メッキ　Z-G　S2</t>
    <rPh sb="0" eb="2">
      <t>アエン</t>
    </rPh>
    <phoneticPr fontId="2"/>
  </si>
  <si>
    <t>　差額</t>
    <rPh sb="1" eb="3">
      <t>サガク</t>
    </rPh>
    <phoneticPr fontId="2"/>
  </si>
  <si>
    <t>概算見積もり　</t>
    <rPh sb="0" eb="4">
      <t>ガイサンミツ</t>
    </rPh>
    <phoneticPr fontId="2"/>
  </si>
  <si>
    <t>D19　</t>
    <phoneticPr fontId="2"/>
  </si>
  <si>
    <t>頭部処理２　代価表№1</t>
    <rPh sb="0" eb="2">
      <t>トウブ</t>
    </rPh>
    <rPh sb="2" eb="4">
      <t>ショリ</t>
    </rPh>
    <phoneticPr fontId="2"/>
  </si>
  <si>
    <t>補強材長L=3500</t>
    <rPh sb="0" eb="2">
      <t>ホキョウ</t>
    </rPh>
    <rPh sb="2" eb="3">
      <t>ザイ</t>
    </rPh>
    <rPh sb="3" eb="4">
      <t>チョウ</t>
    </rPh>
    <phoneticPr fontId="2"/>
  </si>
  <si>
    <t>　　長寿傘ナット　</t>
    <rPh sb="2" eb="4">
      <t>チョウジュ</t>
    </rPh>
    <rPh sb="4" eb="5">
      <t>カサ</t>
    </rPh>
    <phoneticPr fontId="2"/>
  </si>
  <si>
    <t>L=4000</t>
    <phoneticPr fontId="2"/>
  </si>
  <si>
    <t>必要量Ｖ（㎥）=（65*65*3.14/4000000）*1*（1+2）*3.5m=</t>
    <rPh sb="0" eb="2">
      <t>ヒツヨウ</t>
    </rPh>
    <rPh sb="2" eb="3">
      <t>リョウ</t>
    </rPh>
    <phoneticPr fontId="2"/>
  </si>
  <si>
    <t>長寿命補強土モルタル吹付型資材単価（金網を除く）　代価表№2</t>
    <rPh sb="18" eb="20">
      <t>カナアミ</t>
    </rPh>
    <rPh sb="21" eb="22">
      <t>ノゾ</t>
    </rPh>
    <phoneticPr fontId="2"/>
  </si>
  <si>
    <t>　　ひし形金網価格</t>
    <rPh sb="4" eb="5">
      <t>ガタ</t>
    </rPh>
    <rPh sb="5" eb="7">
      <t>カナアミ</t>
    </rPh>
    <rPh sb="7" eb="9">
      <t>カカク</t>
    </rPh>
    <phoneticPr fontId="2"/>
  </si>
  <si>
    <t>　　補強材資材　Ｌ=3500　</t>
    <rPh sb="2" eb="4">
      <t>ホキョウ</t>
    </rPh>
    <rPh sb="4" eb="5">
      <t>ザイ</t>
    </rPh>
    <rPh sb="5" eb="7">
      <t>シザイ</t>
    </rPh>
    <phoneticPr fontId="2"/>
  </si>
  <si>
    <r>
      <t>IR被覆鉄線　対策法面面積の</t>
    </r>
    <r>
      <rPr>
        <sz val="11"/>
        <color rgb="FFFF0000"/>
        <rFont val="ＭＳ Ｐ明朝"/>
        <family val="1"/>
        <charset val="128"/>
      </rPr>
      <t>40％加算</t>
    </r>
    <rPh sb="2" eb="4">
      <t>ヒフク</t>
    </rPh>
    <rPh sb="4" eb="6">
      <t>テッセン</t>
    </rPh>
    <rPh sb="7" eb="9">
      <t>タイサク</t>
    </rPh>
    <rPh sb="9" eb="11">
      <t>ノリメン</t>
    </rPh>
    <rPh sb="11" eb="13">
      <t>メンセキ</t>
    </rPh>
    <rPh sb="17" eb="19">
      <t>カサン</t>
    </rPh>
    <phoneticPr fontId="2"/>
  </si>
  <si>
    <t>メモ</t>
    <phoneticPr fontId="2"/>
  </si>
  <si>
    <t>代価表№1参照</t>
    <rPh sb="0" eb="2">
      <t>ダイカ</t>
    </rPh>
    <rPh sb="2" eb="3">
      <t>ヒョウ</t>
    </rPh>
    <rPh sb="5" eb="7">
      <t>サンショウ</t>
    </rPh>
    <phoneticPr fontId="2"/>
  </si>
  <si>
    <t>歩掛見積もり</t>
    <rPh sb="0" eb="2">
      <t>ブガカリ</t>
    </rPh>
    <rPh sb="2" eb="4">
      <t>ミツ</t>
    </rPh>
    <phoneticPr fontId="2"/>
  </si>
  <si>
    <t>労務費合計の45％　歩掛見積もり</t>
    <rPh sb="0" eb="3">
      <t>ロウムヒ</t>
    </rPh>
    <rPh sb="3" eb="5">
      <t>ゴウケイ</t>
    </rPh>
    <phoneticPr fontId="2"/>
  </si>
  <si>
    <t>見積もり</t>
    <rPh sb="0" eb="2">
      <t>ミツ</t>
    </rPh>
    <phoneticPr fontId="2"/>
  </si>
  <si>
    <t>長寿金網資材単価　代価表№3</t>
    <rPh sb="0" eb="1">
      <t>チョウ</t>
    </rPh>
    <rPh sb="2" eb="4">
      <t>カナアミ</t>
    </rPh>
    <rPh sb="4" eb="6">
      <t>シザイ</t>
    </rPh>
    <rPh sb="6" eb="8">
      <t>タンカ</t>
    </rPh>
    <phoneticPr fontId="2"/>
  </si>
  <si>
    <t>代価表№3参照
10㎡単位</t>
    <rPh sb="0" eb="2">
      <t>ダイカ</t>
    </rPh>
    <rPh sb="2" eb="3">
      <t>ヒョウ</t>
    </rPh>
    <rPh sb="5" eb="7">
      <t>サンショウ</t>
    </rPh>
    <rPh sb="11" eb="13">
      <t>タンイ</t>
    </rPh>
    <phoneticPr fontId="2"/>
  </si>
  <si>
    <t>2022年の物価版4月号ｐ76</t>
    <rPh sb="4" eb="5">
      <t>ネン</t>
    </rPh>
    <rPh sb="6" eb="8">
      <t>ブッカ</t>
    </rPh>
    <rPh sb="8" eb="9">
      <t>バン</t>
    </rPh>
    <rPh sb="10" eb="11">
      <t>ガツ</t>
    </rPh>
    <rPh sb="11" eb="12">
      <t>ゴウ</t>
    </rPh>
    <phoneticPr fontId="2"/>
  </si>
  <si>
    <r>
      <t>長寿命補強土モルタル吹付型</t>
    </r>
    <r>
      <rPr>
        <b/>
        <sz val="12"/>
        <color indexed="8"/>
        <rFont val="ＭＳ Ｐ明朝"/>
        <family val="1"/>
        <charset val="128"/>
      </rPr>
      <t>（L＝3500×361本）</t>
    </r>
    <rPh sb="0" eb="1">
      <t>チョウ</t>
    </rPh>
    <rPh sb="1" eb="3">
      <t>ジュミョウ</t>
    </rPh>
    <rPh sb="3" eb="6">
      <t>ホキョウド</t>
    </rPh>
    <rPh sb="10" eb="12">
      <t>フキツケ</t>
    </rPh>
    <rPh sb="12" eb="13">
      <t>ガタ</t>
    </rPh>
    <rPh sb="24" eb="25">
      <t>ポン</t>
    </rPh>
    <phoneticPr fontId="2"/>
  </si>
  <si>
    <t>厚さ８cm　500㎡未満　15％加算</t>
    <rPh sb="0" eb="1">
      <t>アツ</t>
    </rPh>
    <rPh sb="10" eb="12">
      <t>ミマン</t>
    </rPh>
    <rPh sb="16" eb="18">
      <t>カサン</t>
    </rPh>
    <phoneticPr fontId="2"/>
  </si>
  <si>
    <t>弊社価格　見積</t>
    <rPh sb="0" eb="2">
      <t>ヘイシャ</t>
    </rPh>
    <rPh sb="2" eb="4">
      <t>カカク</t>
    </rPh>
    <rPh sb="5" eb="7">
      <t>ミツモリ</t>
    </rPh>
    <phoneticPr fontId="2"/>
  </si>
  <si>
    <t>物価版　2022年4月号ｐ686　一般用（軟質）20㎜</t>
    <rPh sb="0" eb="3">
      <t>ブッカバン</t>
    </rPh>
    <rPh sb="8" eb="9">
      <t>ネン</t>
    </rPh>
    <rPh sb="10" eb="12">
      <t>ガツゴウ</t>
    </rPh>
    <rPh sb="17" eb="20">
      <t>イッパンヨウ</t>
    </rPh>
    <rPh sb="21" eb="23">
      <t>ナンシツ</t>
    </rPh>
    <phoneticPr fontId="2"/>
  </si>
  <si>
    <t>物価版　2022年4月号ｐ76　ひし形金網（亜鉛メッキ）線径2.0㎜　網目50㎜</t>
    <rPh sb="0" eb="3">
      <t>ブッカバン</t>
    </rPh>
    <rPh sb="8" eb="9">
      <t>ネン</t>
    </rPh>
    <rPh sb="10" eb="12">
      <t>ガツゴウ</t>
    </rPh>
    <rPh sb="18" eb="19">
      <t>ガタ</t>
    </rPh>
    <rPh sb="19" eb="21">
      <t>カナアミ</t>
    </rPh>
    <rPh sb="22" eb="24">
      <t>アエン</t>
    </rPh>
    <rPh sb="28" eb="30">
      <t>センケイ</t>
    </rPh>
    <rPh sb="35" eb="37">
      <t>アミメ</t>
    </rPh>
    <phoneticPr fontId="2"/>
  </si>
  <si>
    <t>6790円×1.15＝7808.5</t>
    <rPh sb="4" eb="5">
      <t>エン</t>
    </rPh>
    <phoneticPr fontId="2"/>
  </si>
  <si>
    <t>3.5ｍ×361本＝1263.5ｍ</t>
    <rPh sb="8" eb="9">
      <t>ホン</t>
    </rPh>
    <phoneticPr fontId="2"/>
  </si>
  <si>
    <t>市場単価　現場条件Ⅰ
土木コスト単価　</t>
    <rPh sb="0" eb="2">
      <t>シジョウ</t>
    </rPh>
    <rPh sb="2" eb="4">
      <t>タンカ</t>
    </rPh>
    <rPh sb="5" eb="7">
      <t>ゲンバ</t>
    </rPh>
    <rPh sb="7" eb="9">
      <t>ジョウケン</t>
    </rPh>
    <rPh sb="11" eb="13">
      <t>ドボク</t>
    </rPh>
    <rPh sb="16" eb="18">
      <t>タンカ</t>
    </rPh>
    <phoneticPr fontId="2"/>
  </si>
  <si>
    <t>市場単価土木コスト単価</t>
    <rPh sb="0" eb="2">
      <t>シジョウ</t>
    </rPh>
    <rPh sb="2" eb="4">
      <t>タンカ</t>
    </rPh>
    <rPh sb="4" eb="6">
      <t>ドボク</t>
    </rPh>
    <rPh sb="9" eb="11">
      <t>タンカ</t>
    </rPh>
    <phoneticPr fontId="2"/>
  </si>
  <si>
    <t>長寿プレートの下に均しモルタルを打設する作業と材料費である。</t>
    <rPh sb="0" eb="2">
      <t>チョウジュ</t>
    </rPh>
    <rPh sb="7" eb="8">
      <t>シタ</t>
    </rPh>
    <rPh sb="9" eb="10">
      <t>ナラ</t>
    </rPh>
    <rPh sb="16" eb="18">
      <t>ダセツ</t>
    </rPh>
    <rPh sb="20" eb="22">
      <t>サギョウ</t>
    </rPh>
    <rPh sb="23" eb="26">
      <t>ザイリョウヒ</t>
    </rPh>
    <phoneticPr fontId="2"/>
  </si>
  <si>
    <t>頭部処理2は、市場単価に含まれていない作業</t>
    <rPh sb="0" eb="4">
      <t>トウブショリ</t>
    </rPh>
    <rPh sb="7" eb="11">
      <t>シジョウタンカ</t>
    </rPh>
    <rPh sb="12" eb="13">
      <t>フク</t>
    </rPh>
    <rPh sb="19" eb="21">
      <t>サギョウ</t>
    </rPh>
    <phoneticPr fontId="2"/>
  </si>
  <si>
    <t>　　長寿補強材　</t>
    <rPh sb="2" eb="4">
      <t>チョウジュ</t>
    </rPh>
    <rPh sb="4" eb="6">
      <t>ホキョウ</t>
    </rPh>
    <rPh sb="6" eb="7">
      <t>ザイ</t>
    </rPh>
    <phoneticPr fontId="2"/>
  </si>
  <si>
    <r>
      <t>L=3500　</t>
    </r>
    <r>
      <rPr>
        <sz val="9"/>
        <rFont val="ＭＳ Ｐ明朝"/>
        <family val="1"/>
        <charset val="128"/>
      </rPr>
      <t>エポキシ樹脂塗装品</t>
    </r>
    <phoneticPr fontId="2"/>
  </si>
  <si>
    <t xml:space="preserve">   令和　4年〇月〇  日</t>
    <rPh sb="3" eb="5">
      <t>レイワ</t>
    </rPh>
    <rPh sb="7" eb="8">
      <t>トシ</t>
    </rPh>
    <rPh sb="9" eb="10">
      <t>ツキ</t>
    </rPh>
    <rPh sb="13" eb="14">
      <t>ヒ</t>
    </rPh>
    <phoneticPr fontId="2"/>
  </si>
  <si>
    <t>令和4年の単価です。最新価格に変更してご利用下さい。</t>
    <rPh sb="0" eb="2">
      <t>レイワ</t>
    </rPh>
    <rPh sb="3" eb="4">
      <t>ネン</t>
    </rPh>
    <rPh sb="5" eb="7">
      <t>タンカ</t>
    </rPh>
    <rPh sb="10" eb="14">
      <t>サイシンカカク</t>
    </rPh>
    <rPh sb="15" eb="17">
      <t>ヘンコウ</t>
    </rPh>
    <rPh sb="20" eb="22">
      <t>リヨウ</t>
    </rPh>
    <rPh sb="22" eb="23">
      <t>クダ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</si>
</sst>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¥&quot;#,##0;&quot;¥&quot;\-#,##0"/>
    <numFmt numFmtId="176" formatCode="0.0_ "/>
    <numFmt numFmtId="177" formatCode="0.000_ "/>
    <numFmt numFmtId="178" formatCode="#,##0_ "/>
    <numFmt numFmtId="179" formatCode="#,##0.0_ "/>
    <numFmt numFmtId="180" formatCode="0.0;[Red]0.0"/>
    <numFmt numFmtId="181" formatCode="0.00_);[Red]\(0.00\)"/>
    <numFmt numFmtId="182" formatCode="0.0000_);[Red]\(0.0000\)"/>
    <numFmt numFmtId="183" formatCode="0.00000_);[Red]\(0.00000\)"/>
    <numFmt numFmtId="184" formatCode="0.0_);[Red]\(0.0\)"/>
  </numFmts>
  <fonts count="4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4"/>
      <name val="HGP創英ﾌﾟﾚｾﾞﾝｽEB"/>
      <family val="1"/>
      <charset val="128"/>
    </font>
    <font>
      <sz val="36"/>
      <name val="HGP創英ﾌﾟﾚｾﾞﾝｽEB"/>
      <family val="1"/>
      <charset val="128"/>
    </font>
    <font>
      <sz val="11"/>
      <name val="HGP創英ﾌﾟﾚｾﾞﾝｽEB"/>
      <family val="1"/>
      <charset val="128"/>
    </font>
    <font>
      <sz val="20"/>
      <name val="HGP創英ﾌﾟﾚｾﾞﾝｽEB"/>
      <family val="1"/>
      <charset val="128"/>
    </font>
    <font>
      <sz val="16"/>
      <name val="HGP創英ﾌﾟﾚｾﾞﾝｽEB"/>
      <family val="1"/>
      <charset val="128"/>
    </font>
    <font>
      <sz val="22"/>
      <name val="HGP創英ﾌﾟﾚｾﾞﾝｽEB"/>
      <family val="1"/>
      <charset val="128"/>
    </font>
    <font>
      <b/>
      <sz val="18"/>
      <name val="HGP創英ﾌﾟﾚｾﾞﾝｽEB"/>
      <family val="1"/>
      <charset val="128"/>
    </font>
    <font>
      <sz val="18"/>
      <name val="HGP創英ﾌﾟﾚｾﾞﾝｽEB"/>
      <family val="1"/>
      <charset val="128"/>
    </font>
    <font>
      <b/>
      <sz val="12"/>
      <name val="HG丸ｺﾞｼｯｸM-PRO"/>
      <family val="3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8"/>
      <name val="ＭＳ Ｐ明朝"/>
      <family val="1"/>
      <charset val="128"/>
    </font>
    <font>
      <b/>
      <sz val="14"/>
      <name val="ＭＳ Ｐ明朝"/>
      <family val="1"/>
      <charset val="128"/>
    </font>
    <font>
      <sz val="12"/>
      <name val="HGP創英ﾌﾟﾚｾﾞﾝｽEB"/>
      <family val="1"/>
      <charset val="128"/>
    </font>
    <font>
      <sz val="16"/>
      <name val="HGPｺﾞｼｯｸE"/>
      <family val="3"/>
      <charset val="128"/>
    </font>
    <font>
      <sz val="20"/>
      <name val="HGPｺﾞｼｯｸE"/>
      <family val="3"/>
      <charset val="128"/>
    </font>
    <font>
      <sz val="11"/>
      <color indexed="55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b/>
      <sz val="12"/>
      <color indexed="8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6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HGSｺﾞｼｯｸE"/>
      <family val="3"/>
      <charset val="128"/>
    </font>
    <font>
      <b/>
      <sz val="20"/>
      <color theme="1"/>
      <name val="ＭＳ Ｐ明朝"/>
      <family val="1"/>
      <charset val="128"/>
    </font>
    <font>
      <sz val="12"/>
      <color theme="1"/>
      <name val="HGPｺﾞｼｯｸM"/>
      <family val="3"/>
      <charset val="128"/>
    </font>
    <font>
      <sz val="12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4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9"/>
      <name val="ＭＳ Ｐ明朝"/>
      <family val="1"/>
      <charset val="128"/>
    </font>
    <font>
      <sz val="22"/>
      <color rgb="FFFF0000"/>
      <name val="HGP創英ﾌﾟﾚｾﾞﾝｽEB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89">
    <border>
      <left/>
      <right/>
      <top/>
      <bottom/>
      <diagonal/>
    </border>
    <border>
      <left/>
      <right style="hair">
        <color indexed="10"/>
      </right>
      <top style="hair">
        <color indexed="10"/>
      </top>
      <bottom style="hair">
        <color indexed="10"/>
      </bottom>
      <diagonal/>
    </border>
    <border>
      <left style="hair">
        <color indexed="10"/>
      </left>
      <right style="hair">
        <color indexed="10"/>
      </right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 style="hair">
        <color indexed="10"/>
      </left>
      <right style="medium">
        <color indexed="64"/>
      </right>
      <top style="hair">
        <color indexed="10"/>
      </top>
      <bottom style="hair">
        <color indexed="10"/>
      </bottom>
      <diagonal/>
    </border>
    <border>
      <left/>
      <right style="hair">
        <color indexed="10"/>
      </right>
      <top style="hair">
        <color indexed="10"/>
      </top>
      <bottom style="medium">
        <color indexed="64"/>
      </bottom>
      <diagonal/>
    </border>
    <border>
      <left style="hair">
        <color indexed="10"/>
      </left>
      <right style="hair">
        <color indexed="10"/>
      </right>
      <top style="hair">
        <color indexed="10"/>
      </top>
      <bottom style="medium">
        <color indexed="64"/>
      </bottom>
      <diagonal/>
    </border>
    <border>
      <left style="hair">
        <color indexed="10"/>
      </left>
      <right style="medium">
        <color indexed="64"/>
      </right>
      <top style="hair">
        <color indexed="10"/>
      </top>
      <bottom style="medium">
        <color indexed="64"/>
      </bottom>
      <diagonal/>
    </border>
    <border>
      <left style="hair">
        <color indexed="10"/>
      </left>
      <right style="hair">
        <color indexed="10"/>
      </right>
      <top/>
      <bottom style="hair">
        <color indexed="1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10"/>
      </top>
      <bottom style="hair">
        <color indexed="10"/>
      </bottom>
      <diagonal/>
    </border>
    <border>
      <left/>
      <right style="hair">
        <color indexed="10"/>
      </right>
      <top/>
      <bottom style="hair">
        <color indexed="1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hair">
        <color indexed="10"/>
      </bottom>
      <diagonal/>
    </border>
    <border>
      <left style="hair">
        <color indexed="10"/>
      </left>
      <right style="medium">
        <color indexed="64"/>
      </right>
      <top/>
      <bottom style="hair">
        <color indexed="1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1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10"/>
      </left>
      <right/>
      <top/>
      <bottom style="hair">
        <color indexed="10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 style="hair">
        <color indexed="10"/>
      </left>
      <right/>
      <top style="hair">
        <color indexed="10"/>
      </top>
      <bottom style="hair">
        <color indexed="10"/>
      </bottom>
      <diagonal/>
    </border>
    <border>
      <left style="hair">
        <color indexed="10"/>
      </left>
      <right/>
      <top style="hair">
        <color indexed="1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10"/>
      </top>
      <bottom/>
      <diagonal/>
    </border>
    <border>
      <left style="medium">
        <color indexed="64"/>
      </left>
      <right/>
      <top/>
      <bottom style="hair">
        <color indexed="10"/>
      </bottom>
      <diagonal/>
    </border>
    <border>
      <left style="medium">
        <color indexed="64"/>
      </left>
      <right/>
      <top style="hair">
        <color indexed="10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indexed="10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1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10"/>
      </left>
      <right style="medium">
        <color indexed="64"/>
      </right>
      <top style="medium">
        <color indexed="64"/>
      </top>
      <bottom/>
      <diagonal/>
    </border>
    <border>
      <left style="hair">
        <color indexed="10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indexed="10"/>
      </right>
      <top style="medium">
        <color indexed="64"/>
      </top>
      <bottom/>
      <diagonal/>
    </border>
    <border>
      <left/>
      <right style="hair">
        <color indexed="10"/>
      </right>
      <top/>
      <bottom style="thin">
        <color indexed="64"/>
      </bottom>
      <diagonal/>
    </border>
    <border>
      <left style="hair">
        <color indexed="10"/>
      </left>
      <right/>
      <top style="hair">
        <color indexed="10"/>
      </top>
      <bottom style="hair">
        <color rgb="FFFF0000"/>
      </bottom>
      <diagonal/>
    </border>
    <border>
      <left/>
      <right style="hair">
        <color indexed="10"/>
      </right>
      <top style="hair">
        <color indexed="10"/>
      </top>
      <bottom style="hair">
        <color rgb="FFFF0000"/>
      </bottom>
      <diagonal/>
    </border>
    <border>
      <left style="hair">
        <color indexed="10"/>
      </left>
      <right style="hair">
        <color indexed="10"/>
      </right>
      <top style="hair">
        <color indexed="10"/>
      </top>
      <bottom style="hair">
        <color rgb="FFFF0000"/>
      </bottom>
      <diagonal/>
    </border>
    <border>
      <left/>
      <right style="hair">
        <color rgb="FFFF0000"/>
      </right>
      <top style="hair">
        <color indexed="10"/>
      </top>
      <bottom style="hair">
        <color indexed="10"/>
      </bottom>
      <diagonal/>
    </border>
    <border>
      <left/>
      <right/>
      <top style="hair">
        <color rgb="FFFF0000"/>
      </top>
      <bottom style="hair">
        <color rgb="FFFF0000"/>
      </bottom>
      <diagonal/>
    </border>
    <border>
      <left/>
      <right style="hair">
        <color indexed="10"/>
      </right>
      <top style="hair">
        <color rgb="FFFF0000"/>
      </top>
      <bottom style="hair">
        <color rgb="FFFF0000"/>
      </bottom>
      <diagonal/>
    </border>
    <border>
      <left style="hair">
        <color indexed="10"/>
      </left>
      <right style="hair">
        <color indexed="10"/>
      </right>
      <top style="hair">
        <color rgb="FFFF0000"/>
      </top>
      <bottom style="hair">
        <color rgb="FFFF0000"/>
      </bottom>
      <diagonal/>
    </border>
    <border>
      <left style="hair">
        <color indexed="1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indexed="10"/>
      </left>
      <right style="hair">
        <color rgb="FFFF0000"/>
      </right>
      <top style="thin">
        <color indexed="64"/>
      </top>
      <bottom style="hair">
        <color indexed="10"/>
      </bottom>
      <diagonal/>
    </border>
    <border>
      <left style="hair">
        <color indexed="10"/>
      </left>
      <right style="hair">
        <color rgb="FFFF0000"/>
      </right>
      <top/>
      <bottom style="hair">
        <color indexed="10"/>
      </bottom>
      <diagonal/>
    </border>
    <border>
      <left style="hair">
        <color indexed="10"/>
      </left>
      <right style="hair">
        <color rgb="FFFF0000"/>
      </right>
      <top style="hair">
        <color indexed="10"/>
      </top>
      <bottom style="hair">
        <color indexed="10"/>
      </bottom>
      <diagonal/>
    </border>
    <border>
      <left style="hair">
        <color indexed="10"/>
      </left>
      <right style="hair">
        <color rgb="FFFF0000"/>
      </right>
      <top style="hair">
        <color indexed="10"/>
      </top>
      <bottom style="medium">
        <color indexed="64"/>
      </bottom>
      <diagonal/>
    </border>
    <border>
      <left style="hair">
        <color indexed="10"/>
      </left>
      <right style="hair">
        <color indexed="10"/>
      </right>
      <top style="thin">
        <color indexed="64"/>
      </top>
      <bottom style="hair">
        <color rgb="FFFF0000"/>
      </bottom>
      <diagonal/>
    </border>
    <border>
      <left style="hair">
        <color indexed="10"/>
      </left>
      <right style="medium">
        <color indexed="64"/>
      </right>
      <top style="thin">
        <color indexed="64"/>
      </top>
      <bottom style="hair">
        <color rgb="FFFF0000"/>
      </bottom>
      <diagonal/>
    </border>
    <border>
      <left style="hair">
        <color indexed="10"/>
      </left>
      <right style="medium">
        <color indexed="64"/>
      </right>
      <top style="hair">
        <color rgb="FFFF0000"/>
      </top>
      <bottom style="hair">
        <color rgb="FFFF0000"/>
      </bottom>
      <diagonal/>
    </border>
    <border>
      <left/>
      <right style="hair">
        <color rgb="FFFF0000"/>
      </right>
      <top style="hair">
        <color indexed="10"/>
      </top>
      <bottom style="medium">
        <color indexed="64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medium">
        <color indexed="64"/>
      </bottom>
      <diagonal/>
    </border>
    <border>
      <left style="hair">
        <color indexed="10"/>
      </left>
      <right style="hair">
        <color indexed="10"/>
      </right>
      <top/>
      <bottom style="hair">
        <color rgb="FFFF0000"/>
      </bottom>
      <diagonal/>
    </border>
    <border>
      <left style="hair">
        <color indexed="10"/>
      </left>
      <right style="medium">
        <color indexed="64"/>
      </right>
      <top/>
      <bottom style="hair">
        <color rgb="FFFF0000"/>
      </bottom>
      <diagonal/>
    </border>
    <border>
      <left style="hair">
        <color rgb="FFFF0000"/>
      </left>
      <right style="hair">
        <color rgb="FFFF0000"/>
      </right>
      <top style="hair">
        <color indexed="10"/>
      </top>
      <bottom style="hair">
        <color indexed="10"/>
      </bottom>
      <diagonal/>
    </border>
    <border>
      <left style="hair">
        <color rgb="FFFF0000"/>
      </left>
      <right style="hair">
        <color rgb="FFFF0000"/>
      </right>
      <top/>
      <bottom style="hair">
        <color rgb="FFFF0000"/>
      </bottom>
      <diagonal/>
    </border>
    <border>
      <left/>
      <right style="hair">
        <color rgb="FFFF0000"/>
      </right>
      <top style="hair">
        <color indexed="10"/>
      </top>
      <bottom/>
      <diagonal/>
    </border>
    <border>
      <left style="hair">
        <color indexed="10"/>
      </left>
      <right style="hair">
        <color rgb="FFFF0000"/>
      </right>
      <top style="thin">
        <color indexed="64"/>
      </top>
      <bottom style="hair">
        <color rgb="FFFF0000"/>
      </bottom>
      <diagonal/>
    </border>
    <border>
      <left style="medium">
        <color indexed="64"/>
      </left>
      <right/>
      <top style="hair">
        <color rgb="FFFF0000"/>
      </top>
      <bottom style="hair">
        <color rgb="FFFF0000"/>
      </bottom>
      <diagonal/>
    </border>
    <border>
      <left/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FF0000"/>
      </left>
      <right/>
      <top style="hair">
        <color rgb="FFFF0000"/>
      </top>
      <bottom style="hair">
        <color rgb="FFFF0000"/>
      </bottom>
      <diagonal/>
    </border>
    <border>
      <left/>
      <right/>
      <top style="hair">
        <color indexed="10"/>
      </top>
      <bottom style="hair">
        <color rgb="FFFF0000"/>
      </bottom>
      <diagonal/>
    </border>
    <border>
      <left style="medium">
        <color indexed="64"/>
      </left>
      <right/>
      <top/>
      <bottom style="hair">
        <color rgb="FFFF0000"/>
      </bottom>
      <diagonal/>
    </border>
    <border>
      <left/>
      <right style="hair">
        <color indexed="10"/>
      </right>
      <top/>
      <bottom style="hair">
        <color rgb="FFFF0000"/>
      </bottom>
      <diagonal/>
    </border>
    <border>
      <left style="hair">
        <color indexed="10"/>
      </left>
      <right style="medium">
        <color indexed="64"/>
      </right>
      <top style="thin">
        <color indexed="64"/>
      </top>
      <bottom/>
      <diagonal/>
    </border>
    <border>
      <left style="hair">
        <color indexed="10"/>
      </left>
      <right style="medium">
        <color indexed="64"/>
      </right>
      <top/>
      <bottom/>
      <diagonal/>
    </border>
    <border>
      <left style="hair">
        <color rgb="FFC00000"/>
      </left>
      <right style="hair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hair">
        <color rgb="FFC00000"/>
      </right>
      <top style="thin">
        <color rgb="FFC00000"/>
      </top>
      <bottom style="thin">
        <color rgb="FFC00000"/>
      </bottom>
      <diagonal/>
    </border>
    <border>
      <left style="hair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2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177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179" fontId="3" fillId="0" borderId="2" xfId="0" applyNumberFormat="1" applyFont="1" applyBorder="1" applyAlignment="1">
      <alignment vertical="center"/>
    </xf>
    <xf numFmtId="178" fontId="3" fillId="0" borderId="2" xfId="0" applyNumberFormat="1" applyFont="1" applyBorder="1" applyAlignment="1">
      <alignment vertic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7" fillId="0" borderId="0" xfId="0" applyFont="1"/>
    <xf numFmtId="0" fontId="11" fillId="0" borderId="0" xfId="0" applyFont="1"/>
    <xf numFmtId="0" fontId="12" fillId="0" borderId="0" xfId="0" applyFont="1" applyAlignment="1">
      <alignment horizontal="right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179" fontId="3" fillId="0" borderId="6" xfId="0" applyNumberFormat="1" applyFont="1" applyBorder="1" applyAlignment="1">
      <alignment vertical="center"/>
    </xf>
    <xf numFmtId="178" fontId="3" fillId="0" borderId="6" xfId="0" applyNumberFormat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14" fillId="0" borderId="8" xfId="0" applyFont="1" applyBorder="1" applyAlignment="1">
      <alignment horizontal="center" vertical="center"/>
    </xf>
    <xf numFmtId="178" fontId="14" fillId="0" borderId="8" xfId="0" applyNumberFormat="1" applyFont="1" applyBorder="1" applyAlignment="1">
      <alignment vertical="center"/>
    </xf>
    <xf numFmtId="178" fontId="14" fillId="0" borderId="2" xfId="0" applyNumberFormat="1" applyFont="1" applyBorder="1" applyAlignment="1">
      <alignment vertical="center"/>
    </xf>
    <xf numFmtId="178" fontId="15" fillId="0" borderId="6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181" fontId="14" fillId="0" borderId="8" xfId="0" applyNumberFormat="1" applyFont="1" applyBorder="1" applyAlignment="1">
      <alignment horizontal="center" vertical="center"/>
    </xf>
    <xf numFmtId="181" fontId="14" fillId="0" borderId="2" xfId="0" applyNumberFormat="1" applyFont="1" applyBorder="1" applyAlignment="1">
      <alignment horizontal="center" vertical="center"/>
    </xf>
    <xf numFmtId="0" fontId="14" fillId="0" borderId="4" xfId="0" applyFont="1" applyBorder="1" applyAlignment="1">
      <alignment vertical="center"/>
    </xf>
    <xf numFmtId="0" fontId="14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7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17" fillId="0" borderId="0" xfId="0" applyFont="1"/>
    <xf numFmtId="0" fontId="14" fillId="0" borderId="12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21" fillId="3" borderId="17" xfId="0" applyFont="1" applyFill="1" applyBorder="1" applyAlignment="1">
      <alignment horizontal="center"/>
    </xf>
    <xf numFmtId="0" fontId="23" fillId="0" borderId="18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16" fillId="0" borderId="19" xfId="0" applyFont="1" applyBorder="1" applyAlignment="1">
      <alignment vertical="center"/>
    </xf>
    <xf numFmtId="0" fontId="16" fillId="0" borderId="20" xfId="0" applyFont="1" applyBorder="1" applyAlignment="1">
      <alignment horizontal="right" vertical="center"/>
    </xf>
    <xf numFmtId="178" fontId="19" fillId="0" borderId="19" xfId="0" applyNumberFormat="1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5" fontId="14" fillId="0" borderId="22" xfId="0" applyNumberFormat="1" applyFont="1" applyBorder="1" applyAlignment="1">
      <alignment horizontal="center" vertical="center"/>
    </xf>
    <xf numFmtId="38" fontId="8" fillId="0" borderId="23" xfId="1" applyFont="1" applyBorder="1" applyAlignment="1"/>
    <xf numFmtId="5" fontId="14" fillId="4" borderId="0" xfId="0" applyNumberFormat="1" applyFont="1" applyFill="1" applyAlignment="1">
      <alignment horizontal="center" vertical="center"/>
    </xf>
    <xf numFmtId="0" fontId="16" fillId="4" borderId="20" xfId="0" applyFont="1" applyFill="1" applyBorder="1" applyAlignment="1">
      <alignment horizontal="right" vertical="center"/>
    </xf>
    <xf numFmtId="178" fontId="19" fillId="4" borderId="19" xfId="0" applyNumberFormat="1" applyFont="1" applyFill="1" applyBorder="1" applyAlignment="1">
      <alignment vertical="center"/>
    </xf>
    <xf numFmtId="0" fontId="16" fillId="4" borderId="19" xfId="0" applyFont="1" applyFill="1" applyBorder="1" applyAlignment="1">
      <alignment vertical="center"/>
    </xf>
    <xf numFmtId="0" fontId="26" fillId="4" borderId="19" xfId="0" applyFont="1" applyFill="1" applyBorder="1" applyAlignment="1">
      <alignment vertical="center"/>
    </xf>
    <xf numFmtId="0" fontId="3" fillId="4" borderId="21" xfId="0" applyFont="1" applyFill="1" applyBorder="1" applyAlignment="1">
      <alignment vertical="center"/>
    </xf>
    <xf numFmtId="0" fontId="3" fillId="4" borderId="25" xfId="0" applyFont="1" applyFill="1" applyBorder="1" applyAlignment="1">
      <alignment vertical="center"/>
    </xf>
    <xf numFmtId="0" fontId="3" fillId="4" borderId="0" xfId="0" applyFont="1" applyFill="1" applyAlignment="1">
      <alignment vertical="center"/>
    </xf>
    <xf numFmtId="0" fontId="3" fillId="4" borderId="11" xfId="0" applyFont="1" applyFill="1" applyBorder="1" applyAlignment="1">
      <alignment vertical="center"/>
    </xf>
    <xf numFmtId="0" fontId="3" fillId="4" borderId="16" xfId="0" applyFont="1" applyFill="1" applyBorder="1" applyAlignment="1">
      <alignment vertical="center"/>
    </xf>
    <xf numFmtId="0" fontId="3" fillId="4" borderId="14" xfId="0" applyFont="1" applyFill="1" applyBorder="1" applyAlignment="1">
      <alignment vertical="center"/>
    </xf>
    <xf numFmtId="0" fontId="3" fillId="4" borderId="26" xfId="0" applyFont="1" applyFill="1" applyBorder="1" applyAlignment="1">
      <alignment vertical="center"/>
    </xf>
    <xf numFmtId="0" fontId="3" fillId="4" borderId="13" xfId="0" applyFont="1" applyFill="1" applyBorder="1" applyAlignment="1">
      <alignment vertical="center"/>
    </xf>
    <xf numFmtId="0" fontId="14" fillId="4" borderId="8" xfId="0" applyFont="1" applyFill="1" applyBorder="1" applyAlignment="1">
      <alignment horizontal="center" vertical="center"/>
    </xf>
    <xf numFmtId="181" fontId="14" fillId="4" borderId="8" xfId="0" applyNumberFormat="1" applyFont="1" applyFill="1" applyBorder="1" applyAlignment="1">
      <alignment horizontal="center" vertical="center"/>
    </xf>
    <xf numFmtId="178" fontId="14" fillId="4" borderId="8" xfId="0" applyNumberFormat="1" applyFont="1" applyFill="1" applyBorder="1" applyAlignment="1">
      <alignment vertical="center"/>
    </xf>
    <xf numFmtId="0" fontId="3" fillId="4" borderId="27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0" fontId="3" fillId="4" borderId="28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center" vertical="center"/>
    </xf>
    <xf numFmtId="181" fontId="14" fillId="4" borderId="2" xfId="0" applyNumberFormat="1" applyFont="1" applyFill="1" applyBorder="1" applyAlignment="1">
      <alignment horizontal="center" vertical="center"/>
    </xf>
    <xf numFmtId="178" fontId="3" fillId="4" borderId="2" xfId="0" applyNumberFormat="1" applyFont="1" applyFill="1" applyBorder="1" applyAlignment="1">
      <alignment vertical="center"/>
    </xf>
    <xf numFmtId="0" fontId="3" fillId="4" borderId="12" xfId="0" applyFont="1" applyFill="1" applyBorder="1" applyAlignment="1">
      <alignment vertical="center"/>
    </xf>
    <xf numFmtId="0" fontId="3" fillId="4" borderId="54" xfId="0" applyFont="1" applyFill="1" applyBorder="1" applyAlignment="1">
      <alignment vertical="center"/>
    </xf>
    <xf numFmtId="0" fontId="3" fillId="4" borderId="55" xfId="0" applyFont="1" applyFill="1" applyBorder="1" applyAlignment="1">
      <alignment vertical="center"/>
    </xf>
    <xf numFmtId="0" fontId="3" fillId="4" borderId="56" xfId="0" applyFont="1" applyFill="1" applyBorder="1" applyAlignment="1">
      <alignment horizontal="center" vertical="center"/>
    </xf>
    <xf numFmtId="182" fontId="14" fillId="4" borderId="56" xfId="0" applyNumberFormat="1" applyFont="1" applyFill="1" applyBorder="1" applyAlignment="1">
      <alignment horizontal="center" vertical="center"/>
    </xf>
    <xf numFmtId="178" fontId="3" fillId="4" borderId="56" xfId="0" applyNumberFormat="1" applyFont="1" applyFill="1" applyBorder="1" applyAlignment="1">
      <alignment vertical="center"/>
    </xf>
    <xf numFmtId="0" fontId="3" fillId="4" borderId="57" xfId="0" applyFont="1" applyFill="1" applyBorder="1" applyAlignment="1">
      <alignment vertical="center"/>
    </xf>
    <xf numFmtId="0" fontId="27" fillId="4" borderId="58" xfId="0" applyFont="1" applyFill="1" applyBorder="1" applyAlignment="1">
      <alignment vertical="center"/>
    </xf>
    <xf numFmtId="0" fontId="27" fillId="4" borderId="59" xfId="0" applyFont="1" applyFill="1" applyBorder="1" applyAlignment="1">
      <alignment vertical="center"/>
    </xf>
    <xf numFmtId="0" fontId="27" fillId="4" borderId="60" xfId="0" applyFont="1" applyFill="1" applyBorder="1" applyAlignment="1">
      <alignment horizontal="center" vertical="center"/>
    </xf>
    <xf numFmtId="182" fontId="14" fillId="4" borderId="60" xfId="0" applyNumberFormat="1" applyFont="1" applyFill="1" applyBorder="1" applyAlignment="1">
      <alignment horizontal="center" vertical="center"/>
    </xf>
    <xf numFmtId="178" fontId="3" fillId="4" borderId="61" xfId="0" applyNumberFormat="1" applyFont="1" applyFill="1" applyBorder="1" applyAlignment="1">
      <alignment vertical="center"/>
    </xf>
    <xf numFmtId="178" fontId="3" fillId="4" borderId="1" xfId="0" applyNumberFormat="1" applyFont="1" applyFill="1" applyBorder="1" applyAlignment="1">
      <alignment vertical="center"/>
    </xf>
    <xf numFmtId="0" fontId="3" fillId="4" borderId="8" xfId="0" applyFont="1" applyFill="1" applyBorder="1" applyAlignment="1">
      <alignment horizontal="center" vertical="center"/>
    </xf>
    <xf numFmtId="182" fontId="14" fillId="4" borderId="8" xfId="0" applyNumberFormat="1" applyFont="1" applyFill="1" applyBorder="1" applyAlignment="1">
      <alignment horizontal="center" vertical="center"/>
    </xf>
    <xf numFmtId="178" fontId="3" fillId="4" borderId="8" xfId="0" applyNumberFormat="1" applyFont="1" applyFill="1" applyBorder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182" fontId="14" fillId="4" borderId="2" xfId="0" applyNumberFormat="1" applyFont="1" applyFill="1" applyBorder="1" applyAlignment="1">
      <alignment horizontal="center" vertical="center"/>
    </xf>
    <xf numFmtId="182" fontId="3" fillId="4" borderId="2" xfId="0" applyNumberFormat="1" applyFont="1" applyFill="1" applyBorder="1" applyAlignment="1">
      <alignment vertical="center"/>
    </xf>
    <xf numFmtId="0" fontId="14" fillId="4" borderId="12" xfId="0" applyFont="1" applyFill="1" applyBorder="1" applyAlignment="1">
      <alignment vertical="center"/>
    </xf>
    <xf numFmtId="178" fontId="14" fillId="4" borderId="2" xfId="0" applyNumberFormat="1" applyFont="1" applyFill="1" applyBorder="1" applyAlignment="1">
      <alignment vertical="center"/>
    </xf>
    <xf numFmtId="0" fontId="3" fillId="4" borderId="29" xfId="0" applyFont="1" applyFill="1" applyBorder="1" applyAlignment="1">
      <alignment vertical="center"/>
    </xf>
    <xf numFmtId="0" fontId="3" fillId="4" borderId="5" xfId="0" applyFont="1" applyFill="1" applyBorder="1" applyAlignment="1">
      <alignment vertical="center"/>
    </xf>
    <xf numFmtId="0" fontId="3" fillId="4" borderId="6" xfId="0" applyFont="1" applyFill="1" applyBorder="1" applyAlignment="1">
      <alignment horizontal="center" vertical="center"/>
    </xf>
    <xf numFmtId="182" fontId="3" fillId="4" borderId="6" xfId="0" applyNumberFormat="1" applyFont="1" applyFill="1" applyBorder="1" applyAlignment="1">
      <alignment vertical="center"/>
    </xf>
    <xf numFmtId="178" fontId="3" fillId="4" borderId="6" xfId="0" applyNumberFormat="1" applyFont="1" applyFill="1" applyBorder="1" applyAlignment="1">
      <alignment vertical="center"/>
    </xf>
    <xf numFmtId="178" fontId="15" fillId="4" borderId="6" xfId="0" applyNumberFormat="1" applyFont="1" applyFill="1" applyBorder="1" applyAlignment="1">
      <alignment vertical="center"/>
    </xf>
    <xf numFmtId="0" fontId="3" fillId="4" borderId="7" xfId="0" applyFont="1" applyFill="1" applyBorder="1" applyAlignment="1">
      <alignment vertical="center"/>
    </xf>
    <xf numFmtId="0" fontId="14" fillId="4" borderId="25" xfId="0" applyFont="1" applyFill="1" applyBorder="1" applyAlignment="1">
      <alignment vertical="center"/>
    </xf>
    <xf numFmtId="0" fontId="28" fillId="0" borderId="18" xfId="0" applyFont="1" applyBorder="1" applyAlignment="1">
      <alignment vertical="center"/>
    </xf>
    <xf numFmtId="0" fontId="17" fillId="0" borderId="1" xfId="0" applyFont="1" applyBorder="1" applyAlignment="1">
      <alignment vertical="center" wrapText="1"/>
    </xf>
    <xf numFmtId="0" fontId="17" fillId="0" borderId="17" xfId="0" applyFont="1" applyBorder="1" applyAlignment="1">
      <alignment horizontal="left" vertical="center"/>
    </xf>
    <xf numFmtId="0" fontId="17" fillId="0" borderId="62" xfId="0" applyFont="1" applyBorder="1" applyAlignment="1">
      <alignment horizontal="left" vertical="center"/>
    </xf>
    <xf numFmtId="0" fontId="17" fillId="0" borderId="63" xfId="0" applyFont="1" applyBorder="1" applyAlignment="1">
      <alignment horizontal="left" vertical="center"/>
    </xf>
    <xf numFmtId="0" fontId="17" fillId="0" borderId="63" xfId="0" applyFont="1" applyBorder="1" applyAlignment="1">
      <alignment horizontal="center" vertical="center"/>
    </xf>
    <xf numFmtId="0" fontId="17" fillId="0" borderId="64" xfId="0" applyFont="1" applyBorder="1" applyAlignment="1">
      <alignment vertical="center"/>
    </xf>
    <xf numFmtId="0" fontId="14" fillId="0" borderId="64" xfId="0" applyFont="1" applyBorder="1" applyAlignment="1">
      <alignment vertical="center"/>
    </xf>
    <xf numFmtId="0" fontId="3" fillId="0" borderId="64" xfId="0" applyFont="1" applyBorder="1" applyAlignment="1">
      <alignment vertical="center"/>
    </xf>
    <xf numFmtId="0" fontId="3" fillId="0" borderId="65" xfId="0" applyFont="1" applyBorder="1" applyAlignment="1">
      <alignment vertical="center"/>
    </xf>
    <xf numFmtId="178" fontId="14" fillId="0" borderId="66" xfId="0" applyNumberFormat="1" applyFont="1" applyBorder="1" applyAlignment="1">
      <alignment vertical="center"/>
    </xf>
    <xf numFmtId="178" fontId="14" fillId="0" borderId="60" xfId="0" applyNumberFormat="1" applyFont="1" applyBorder="1" applyAlignment="1">
      <alignment vertical="center"/>
    </xf>
    <xf numFmtId="0" fontId="23" fillId="0" borderId="68" xfId="0" applyFont="1" applyBorder="1" applyAlignment="1">
      <alignment vertical="center"/>
    </xf>
    <xf numFmtId="3" fontId="29" fillId="0" borderId="19" xfId="0" applyNumberFormat="1" applyFont="1" applyBorder="1" applyAlignment="1">
      <alignment vertical="center"/>
    </xf>
    <xf numFmtId="0" fontId="30" fillId="0" borderId="19" xfId="0" applyFont="1" applyBorder="1" applyAlignment="1">
      <alignment vertical="center"/>
    </xf>
    <xf numFmtId="3" fontId="31" fillId="0" borderId="19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176" fontId="31" fillId="0" borderId="0" xfId="0" applyNumberFormat="1" applyFont="1" applyAlignment="1">
      <alignment vertical="center"/>
    </xf>
    <xf numFmtId="3" fontId="31" fillId="0" borderId="0" xfId="0" applyNumberFormat="1" applyFont="1" applyAlignment="1">
      <alignment vertical="center"/>
    </xf>
    <xf numFmtId="0" fontId="32" fillId="0" borderId="9" xfId="0" applyFont="1" applyBorder="1" applyAlignment="1">
      <alignment vertical="center"/>
    </xf>
    <xf numFmtId="5" fontId="32" fillId="0" borderId="22" xfId="0" applyNumberFormat="1" applyFont="1" applyBorder="1" applyAlignment="1">
      <alignment horizontal="right" vertical="center"/>
    </xf>
    <xf numFmtId="0" fontId="33" fillId="0" borderId="20" xfId="0" applyFont="1" applyBorder="1" applyAlignment="1">
      <alignment horizontal="right" vertical="center"/>
    </xf>
    <xf numFmtId="5" fontId="31" fillId="0" borderId="21" xfId="0" applyNumberFormat="1" applyFont="1" applyBorder="1" applyAlignment="1">
      <alignment vertical="center"/>
    </xf>
    <xf numFmtId="0" fontId="31" fillId="0" borderId="25" xfId="0" applyFont="1" applyBorder="1" applyAlignment="1">
      <alignment vertical="center"/>
    </xf>
    <xf numFmtId="5" fontId="31" fillId="0" borderId="11" xfId="0" applyNumberFormat="1" applyFont="1" applyBorder="1" applyAlignment="1">
      <alignment vertical="center"/>
    </xf>
    <xf numFmtId="177" fontId="28" fillId="0" borderId="4" xfId="0" applyNumberFormat="1" applyFont="1" applyBorder="1" applyAlignment="1">
      <alignment vertical="center" wrapText="1"/>
    </xf>
    <xf numFmtId="0" fontId="31" fillId="0" borderId="16" xfId="0" applyFont="1" applyBorder="1" applyAlignment="1">
      <alignment vertical="center"/>
    </xf>
    <xf numFmtId="0" fontId="31" fillId="0" borderId="14" xfId="0" applyFont="1" applyBorder="1" applyAlignment="1">
      <alignment vertical="center"/>
    </xf>
    <xf numFmtId="0" fontId="31" fillId="0" borderId="14" xfId="0" applyFont="1" applyBorder="1" applyAlignment="1">
      <alignment horizontal="center" vertical="center"/>
    </xf>
    <xf numFmtId="176" fontId="31" fillId="0" borderId="14" xfId="0" applyNumberFormat="1" applyFont="1" applyBorder="1" applyAlignment="1">
      <alignment vertical="center"/>
    </xf>
    <xf numFmtId="177" fontId="31" fillId="0" borderId="30" xfId="0" applyNumberFormat="1" applyFont="1" applyBorder="1" applyAlignment="1">
      <alignment vertical="center"/>
    </xf>
    <xf numFmtId="0" fontId="31" fillId="0" borderId="69" xfId="0" applyFont="1" applyBorder="1" applyAlignment="1">
      <alignment vertical="center"/>
    </xf>
    <xf numFmtId="3" fontId="34" fillId="0" borderId="69" xfId="0" applyNumberFormat="1" applyFont="1" applyBorder="1" applyAlignment="1">
      <alignment horizontal="center" vertical="center"/>
    </xf>
    <xf numFmtId="3" fontId="34" fillId="0" borderId="71" xfId="0" applyNumberFormat="1" applyFont="1" applyBorder="1" applyAlignment="1">
      <alignment vertical="center"/>
    </xf>
    <xf numFmtId="178" fontId="14" fillId="0" borderId="72" xfId="0" applyNumberFormat="1" applyFont="1" applyBorder="1" applyAlignment="1">
      <alignment vertical="center"/>
    </xf>
    <xf numFmtId="0" fontId="3" fillId="0" borderId="57" xfId="0" applyFont="1" applyBorder="1" applyAlignment="1">
      <alignment vertical="center"/>
    </xf>
    <xf numFmtId="0" fontId="3" fillId="0" borderId="74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18" xfId="0" applyFont="1" applyBorder="1" applyAlignment="1">
      <alignment vertical="center"/>
    </xf>
    <xf numFmtId="183" fontId="14" fillId="0" borderId="8" xfId="0" applyNumberFormat="1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3" fillId="0" borderId="58" xfId="0" applyFont="1" applyBorder="1" applyAlignment="1">
      <alignment vertical="center"/>
    </xf>
    <xf numFmtId="0" fontId="14" fillId="0" borderId="13" xfId="0" applyFont="1" applyBorder="1" applyAlignment="1">
      <alignment vertical="center"/>
    </xf>
    <xf numFmtId="0" fontId="3" fillId="0" borderId="70" xfId="0" applyFont="1" applyBorder="1" applyAlignment="1">
      <alignment vertical="center"/>
    </xf>
    <xf numFmtId="0" fontId="3" fillId="0" borderId="75" xfId="0" applyFont="1" applyBorder="1" applyAlignment="1">
      <alignment vertical="center"/>
    </xf>
    <xf numFmtId="0" fontId="17" fillId="0" borderId="13" xfId="0" applyFont="1" applyBorder="1" applyAlignment="1">
      <alignment vertical="center" wrapText="1"/>
    </xf>
    <xf numFmtId="178" fontId="15" fillId="0" borderId="6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77" xfId="0" applyFont="1" applyBorder="1" applyAlignment="1">
      <alignment horizontal="left" vertical="center"/>
    </xf>
    <xf numFmtId="0" fontId="17" fillId="0" borderId="67" xfId="0" applyFont="1" applyBorder="1" applyAlignment="1">
      <alignment vertical="center"/>
    </xf>
    <xf numFmtId="0" fontId="36" fillId="0" borderId="2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180" fontId="37" fillId="0" borderId="2" xfId="0" applyNumberFormat="1" applyFont="1" applyBorder="1" applyAlignment="1">
      <alignment horizontal="center" vertical="center"/>
    </xf>
    <xf numFmtId="3" fontId="37" fillId="0" borderId="2" xfId="0" applyNumberFormat="1" applyFont="1" applyBorder="1" applyAlignment="1">
      <alignment vertical="center"/>
    </xf>
    <xf numFmtId="3" fontId="37" fillId="4" borderId="2" xfId="0" applyNumberFormat="1" applyFont="1" applyFill="1" applyBorder="1" applyAlignment="1">
      <alignment vertical="center"/>
    </xf>
    <xf numFmtId="180" fontId="38" fillId="0" borderId="2" xfId="0" applyNumberFormat="1" applyFont="1" applyBorder="1" applyAlignment="1">
      <alignment horizontal="center" vertical="center"/>
    </xf>
    <xf numFmtId="38" fontId="37" fillId="0" borderId="2" xfId="1" applyFont="1" applyFill="1" applyBorder="1" applyAlignment="1">
      <alignment vertical="center"/>
    </xf>
    <xf numFmtId="0" fontId="10" fillId="0" borderId="0" xfId="0" applyFont="1"/>
    <xf numFmtId="0" fontId="20" fillId="0" borderId="0" xfId="0" applyFont="1"/>
    <xf numFmtId="0" fontId="9" fillId="0" borderId="3" xfId="0" applyFont="1" applyBorder="1"/>
    <xf numFmtId="0" fontId="17" fillId="0" borderId="73" xfId="0" applyFont="1" applyBorder="1" applyAlignment="1">
      <alignment vertical="center"/>
    </xf>
    <xf numFmtId="0" fontId="30" fillId="0" borderId="25" xfId="0" applyFont="1" applyBorder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36" fillId="0" borderId="0" xfId="0" applyFont="1" applyAlignment="1">
      <alignment horizontal="center" vertical="center"/>
    </xf>
    <xf numFmtId="184" fontId="37" fillId="0" borderId="0" xfId="0" applyNumberFormat="1" applyFont="1" applyAlignment="1">
      <alignment horizontal="center" vertical="center"/>
    </xf>
    <xf numFmtId="178" fontId="37" fillId="0" borderId="0" xfId="0" applyNumberFormat="1" applyFont="1" applyAlignment="1">
      <alignment vertical="center"/>
    </xf>
    <xf numFmtId="38" fontId="37" fillId="0" borderId="0" xfId="1" applyFont="1" applyFill="1" applyBorder="1" applyAlignment="1">
      <alignment vertical="center"/>
    </xf>
    <xf numFmtId="177" fontId="28" fillId="0" borderId="11" xfId="0" applyNumberFormat="1" applyFont="1" applyBorder="1" applyAlignment="1">
      <alignment horizontal="left" vertical="center"/>
    </xf>
    <xf numFmtId="0" fontId="39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176" fontId="27" fillId="0" borderId="0" xfId="0" applyNumberFormat="1" applyFont="1" applyAlignment="1">
      <alignment vertical="center"/>
    </xf>
    <xf numFmtId="3" fontId="27" fillId="0" borderId="0" xfId="0" applyNumberFormat="1" applyFont="1" applyAlignment="1">
      <alignment vertical="center"/>
    </xf>
    <xf numFmtId="177" fontId="27" fillId="0" borderId="0" xfId="0" applyNumberFormat="1" applyFont="1" applyAlignment="1">
      <alignment vertical="center"/>
    </xf>
    <xf numFmtId="0" fontId="17" fillId="4" borderId="4" xfId="0" applyFont="1" applyFill="1" applyBorder="1" applyAlignment="1">
      <alignment vertical="center"/>
    </xf>
    <xf numFmtId="0" fontId="17" fillId="0" borderId="68" xfId="0" applyFont="1" applyBorder="1" applyAlignment="1">
      <alignment vertical="center"/>
    </xf>
    <xf numFmtId="178" fontId="14" fillId="8" borderId="66" xfId="0" applyNumberFormat="1" applyFont="1" applyFill="1" applyBorder="1" applyAlignment="1">
      <alignment vertical="center"/>
    </xf>
    <xf numFmtId="178" fontId="14" fillId="8" borderId="60" xfId="0" applyNumberFormat="1" applyFont="1" applyFill="1" applyBorder="1" applyAlignment="1">
      <alignment vertical="center"/>
    </xf>
    <xf numFmtId="178" fontId="14" fillId="8" borderId="8" xfId="0" applyNumberFormat="1" applyFont="1" applyFill="1" applyBorder="1" applyAlignment="1">
      <alignment vertical="center"/>
    </xf>
    <xf numFmtId="178" fontId="14" fillId="8" borderId="2" xfId="0" applyNumberFormat="1" applyFont="1" applyFill="1" applyBorder="1" applyAlignment="1">
      <alignment vertical="center"/>
    </xf>
    <xf numFmtId="0" fontId="3" fillId="8" borderId="0" xfId="0" applyFont="1" applyFill="1" applyAlignment="1">
      <alignment vertical="center"/>
    </xf>
    <xf numFmtId="178" fontId="14" fillId="9" borderId="8" xfId="0" applyNumberFormat="1" applyFont="1" applyFill="1" applyBorder="1" applyAlignment="1">
      <alignment vertical="center"/>
    </xf>
    <xf numFmtId="0" fontId="3" fillId="9" borderId="0" xfId="0" applyFont="1" applyFill="1" applyAlignment="1">
      <alignment vertical="center"/>
    </xf>
    <xf numFmtId="178" fontId="14" fillId="6" borderId="66" xfId="0" applyNumberFormat="1" applyFont="1" applyFill="1" applyBorder="1" applyAlignment="1">
      <alignment vertical="center"/>
    </xf>
    <xf numFmtId="178" fontId="14" fillId="9" borderId="72" xfId="0" applyNumberFormat="1" applyFont="1" applyFill="1" applyBorder="1" applyAlignment="1">
      <alignment vertical="center"/>
    </xf>
    <xf numFmtId="0" fontId="40" fillId="0" borderId="0" xfId="0" applyFont="1" applyAlignment="1">
      <alignment vertical="center"/>
    </xf>
    <xf numFmtId="0" fontId="30" fillId="10" borderId="31" xfId="0" applyFont="1" applyFill="1" applyBorder="1" applyAlignment="1">
      <alignment vertical="center"/>
    </xf>
    <xf numFmtId="0" fontId="30" fillId="10" borderId="76" xfId="0" applyFont="1" applyFill="1" applyBorder="1" applyAlignment="1">
      <alignment vertical="center"/>
    </xf>
    <xf numFmtId="0" fontId="36" fillId="10" borderId="2" xfId="0" applyFont="1" applyFill="1" applyBorder="1" applyAlignment="1">
      <alignment horizontal="center" vertical="center"/>
    </xf>
    <xf numFmtId="180" fontId="37" fillId="10" borderId="2" xfId="0" applyNumberFormat="1" applyFont="1" applyFill="1" applyBorder="1" applyAlignment="1">
      <alignment horizontal="center" vertical="center"/>
    </xf>
    <xf numFmtId="3" fontId="37" fillId="10" borderId="2" xfId="0" applyNumberFormat="1" applyFont="1" applyFill="1" applyBorder="1" applyAlignment="1">
      <alignment vertical="center" wrapText="1"/>
    </xf>
    <xf numFmtId="38" fontId="37" fillId="10" borderId="2" xfId="1" applyFont="1" applyFill="1" applyBorder="1" applyAlignment="1">
      <alignment vertical="center"/>
    </xf>
    <xf numFmtId="177" fontId="28" fillId="10" borderId="4" xfId="0" applyNumberFormat="1" applyFont="1" applyFill="1" applyBorder="1" applyAlignment="1">
      <alignment horizontal="left" vertical="center"/>
    </xf>
    <xf numFmtId="0" fontId="30" fillId="6" borderId="78" xfId="0" applyFont="1" applyFill="1" applyBorder="1" applyAlignment="1">
      <alignment horizontal="left" vertical="center"/>
    </xf>
    <xf numFmtId="0" fontId="30" fillId="6" borderId="59" xfId="0" applyFont="1" applyFill="1" applyBorder="1" applyAlignment="1">
      <alignment horizontal="left" vertical="center"/>
    </xf>
    <xf numFmtId="0" fontId="36" fillId="6" borderId="8" xfId="0" applyFont="1" applyFill="1" applyBorder="1" applyAlignment="1">
      <alignment horizontal="center" vertical="center"/>
    </xf>
    <xf numFmtId="184" fontId="37" fillId="6" borderId="8" xfId="0" applyNumberFormat="1" applyFont="1" applyFill="1" applyBorder="1" applyAlignment="1">
      <alignment horizontal="center" vertical="center"/>
    </xf>
    <xf numFmtId="178" fontId="37" fillId="6" borderId="60" xfId="0" applyNumberFormat="1" applyFont="1" applyFill="1" applyBorder="1" applyAlignment="1">
      <alignment vertical="center"/>
    </xf>
    <xf numFmtId="38" fontId="37" fillId="6" borderId="2" xfId="1" applyFont="1" applyFill="1" applyBorder="1" applyAlignment="1">
      <alignment vertical="center"/>
    </xf>
    <xf numFmtId="177" fontId="28" fillId="6" borderId="4" xfId="0" applyNumberFormat="1" applyFont="1" applyFill="1" applyBorder="1" applyAlignment="1">
      <alignment horizontal="left" vertical="center"/>
    </xf>
    <xf numFmtId="0" fontId="28" fillId="6" borderId="59" xfId="0" applyFont="1" applyFill="1" applyBorder="1" applyAlignment="1">
      <alignment horizontal="left" vertical="center"/>
    </xf>
    <xf numFmtId="177" fontId="28" fillId="6" borderId="4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quotePrefix="1" applyFont="1" applyAlignment="1">
      <alignment horizontal="center"/>
    </xf>
    <xf numFmtId="58" fontId="4" fillId="0" borderId="17" xfId="0" applyNumberFormat="1" applyFont="1" applyBorder="1" applyAlignment="1">
      <alignment horizontal="right"/>
    </xf>
    <xf numFmtId="0" fontId="4" fillId="0" borderId="17" xfId="0" quotePrefix="1" applyFont="1" applyBorder="1" applyAlignment="1">
      <alignment horizontal="right"/>
    </xf>
    <xf numFmtId="0" fontId="8" fillId="0" borderId="0" xfId="0" applyFont="1"/>
    <xf numFmtId="0" fontId="4" fillId="0" borderId="17" xfId="0" applyFont="1" applyBorder="1"/>
    <xf numFmtId="0" fontId="22" fillId="6" borderId="47" xfId="0" applyFont="1" applyFill="1" applyBorder="1" applyAlignment="1">
      <alignment horizontal="center"/>
    </xf>
    <xf numFmtId="0" fontId="22" fillId="6" borderId="48" xfId="0" applyFont="1" applyFill="1" applyBorder="1" applyAlignment="1">
      <alignment horizontal="center"/>
    </xf>
    <xf numFmtId="0" fontId="22" fillId="6" borderId="49" xfId="0" applyFont="1" applyFill="1" applyBorder="1" applyAlignment="1">
      <alignment horizontal="center"/>
    </xf>
    <xf numFmtId="0" fontId="30" fillId="0" borderId="19" xfId="0" applyFont="1" applyBorder="1" applyAlignment="1">
      <alignment horizontal="center" vertical="center"/>
    </xf>
    <xf numFmtId="0" fontId="30" fillId="2" borderId="34" xfId="0" applyFont="1" applyFill="1" applyBorder="1" applyAlignment="1">
      <alignment horizontal="center" vertical="center"/>
    </xf>
    <xf numFmtId="0" fontId="30" fillId="2" borderId="35" xfId="0" applyFont="1" applyFill="1" applyBorder="1" applyAlignment="1">
      <alignment horizontal="center" vertical="center"/>
    </xf>
    <xf numFmtId="0" fontId="35" fillId="0" borderId="39" xfId="0" applyFont="1" applyBorder="1" applyAlignment="1">
      <alignment horizontal="center" vertical="center"/>
    </xf>
    <xf numFmtId="0" fontId="35" fillId="0" borderId="10" xfId="0" applyFont="1" applyBorder="1" applyAlignment="1">
      <alignment horizontal="center" vertical="center"/>
    </xf>
    <xf numFmtId="0" fontId="28" fillId="0" borderId="27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176" fontId="30" fillId="2" borderId="34" xfId="0" applyNumberFormat="1" applyFont="1" applyFill="1" applyBorder="1" applyAlignment="1">
      <alignment horizontal="center" vertical="center"/>
    </xf>
    <xf numFmtId="176" fontId="30" fillId="2" borderId="35" xfId="0" applyNumberFormat="1" applyFont="1" applyFill="1" applyBorder="1" applyAlignment="1">
      <alignment horizontal="center" vertical="center"/>
    </xf>
    <xf numFmtId="3" fontId="30" fillId="2" borderId="34" xfId="0" applyNumberFormat="1" applyFont="1" applyFill="1" applyBorder="1" applyAlignment="1">
      <alignment horizontal="center" vertical="center"/>
    </xf>
    <xf numFmtId="3" fontId="30" fillId="2" borderId="35" xfId="0" applyNumberFormat="1" applyFont="1" applyFill="1" applyBorder="1" applyAlignment="1">
      <alignment horizontal="center" vertical="center"/>
    </xf>
    <xf numFmtId="0" fontId="28" fillId="10" borderId="81" xfId="0" applyFont="1" applyFill="1" applyBorder="1" applyAlignment="1">
      <alignment horizontal="left" vertical="center" wrapText="1"/>
    </xf>
    <xf numFmtId="0" fontId="28" fillId="10" borderId="55" xfId="0" applyFont="1" applyFill="1" applyBorder="1" applyAlignment="1">
      <alignment horizontal="left" vertical="center" wrapText="1"/>
    </xf>
    <xf numFmtId="0" fontId="28" fillId="6" borderId="26" xfId="0" applyFont="1" applyFill="1" applyBorder="1" applyAlignment="1">
      <alignment horizontal="left" vertical="center"/>
    </xf>
    <xf numFmtId="0" fontId="28" fillId="6" borderId="13" xfId="0" applyFont="1" applyFill="1" applyBorder="1" applyAlignment="1">
      <alignment horizontal="left" vertical="center"/>
    </xf>
    <xf numFmtId="0" fontId="30" fillId="0" borderId="12" xfId="0" applyFont="1" applyBorder="1" applyAlignment="1">
      <alignment horizontal="left" vertical="center"/>
    </xf>
    <xf numFmtId="0" fontId="30" fillId="0" borderId="57" xfId="0" applyFont="1" applyBorder="1" applyAlignment="1">
      <alignment horizontal="left" vertical="center"/>
    </xf>
    <xf numFmtId="177" fontId="30" fillId="2" borderId="50" xfId="0" applyNumberFormat="1" applyFont="1" applyFill="1" applyBorder="1" applyAlignment="1">
      <alignment horizontal="center" vertical="center"/>
    </xf>
    <xf numFmtId="177" fontId="30" fillId="2" borderId="51" xfId="0" applyNumberFormat="1" applyFont="1" applyFill="1" applyBorder="1" applyAlignment="1">
      <alignment horizontal="center" vertical="center"/>
    </xf>
    <xf numFmtId="0" fontId="30" fillId="2" borderId="24" xfId="0" applyFont="1" applyFill="1" applyBorder="1" applyAlignment="1">
      <alignment horizontal="center" vertical="center"/>
    </xf>
    <xf numFmtId="0" fontId="30" fillId="2" borderId="10" xfId="0" applyFont="1" applyFill="1" applyBorder="1" applyAlignment="1">
      <alignment horizontal="center" vertical="center"/>
    </xf>
    <xf numFmtId="0" fontId="30" fillId="2" borderId="41" xfId="0" applyFont="1" applyFill="1" applyBorder="1" applyAlignment="1">
      <alignment horizontal="center" vertical="center"/>
    </xf>
    <xf numFmtId="0" fontId="30" fillId="2" borderId="42" xfId="0" applyFont="1" applyFill="1" applyBorder="1" applyAlignment="1">
      <alignment horizontal="center" vertical="center"/>
    </xf>
    <xf numFmtId="3" fontId="30" fillId="2" borderId="52" xfId="0" applyNumberFormat="1" applyFont="1" applyFill="1" applyBorder="1" applyAlignment="1">
      <alignment horizontal="center" vertical="center"/>
    </xf>
    <xf numFmtId="3" fontId="30" fillId="2" borderId="53" xfId="0" applyNumberFormat="1" applyFont="1" applyFill="1" applyBorder="1" applyAlignment="1">
      <alignment horizontal="center" vertical="center"/>
    </xf>
    <xf numFmtId="0" fontId="28" fillId="0" borderId="80" xfId="0" applyFont="1" applyBorder="1" applyAlignment="1">
      <alignment horizontal="left" vertical="center" wrapText="1"/>
    </xf>
    <xf numFmtId="0" fontId="28" fillId="0" borderId="79" xfId="0" applyFont="1" applyBorder="1" applyAlignment="1">
      <alignment horizontal="left" vertical="center"/>
    </xf>
    <xf numFmtId="0" fontId="30" fillId="0" borderId="80" xfId="0" applyFont="1" applyBorder="1" applyAlignment="1">
      <alignment vertical="center" wrapText="1"/>
    </xf>
    <xf numFmtId="0" fontId="30" fillId="0" borderId="58" xfId="0" applyFont="1" applyBorder="1" applyAlignment="1">
      <alignment vertical="center" wrapText="1"/>
    </xf>
    <xf numFmtId="0" fontId="15" fillId="4" borderId="33" xfId="0" applyFont="1" applyFill="1" applyBorder="1" applyAlignment="1">
      <alignment horizontal="left" vertical="center"/>
    </xf>
    <xf numFmtId="0" fontId="15" fillId="4" borderId="5" xfId="0" applyFont="1" applyFill="1" applyBorder="1" applyAlignment="1">
      <alignment horizontal="left" vertical="center"/>
    </xf>
    <xf numFmtId="3" fontId="16" fillId="4" borderId="44" xfId="0" applyNumberFormat="1" applyFont="1" applyFill="1" applyBorder="1" applyAlignment="1">
      <alignment horizontal="center" vertical="center"/>
    </xf>
    <xf numFmtId="3" fontId="16" fillId="4" borderId="45" xfId="0" applyNumberFormat="1" applyFont="1" applyFill="1" applyBorder="1" applyAlignment="1">
      <alignment horizontal="center" vertical="center"/>
    </xf>
    <xf numFmtId="177" fontId="16" fillId="4" borderId="36" xfId="0" applyNumberFormat="1" applyFont="1" applyFill="1" applyBorder="1" applyAlignment="1">
      <alignment horizontal="center" vertical="center"/>
    </xf>
    <xf numFmtId="177" fontId="16" fillId="4" borderId="37" xfId="0" applyNumberFormat="1" applyFont="1" applyFill="1" applyBorder="1" applyAlignment="1">
      <alignment horizontal="center" vertical="center"/>
    </xf>
    <xf numFmtId="0" fontId="16" fillId="4" borderId="25" xfId="0" applyFont="1" applyFill="1" applyBorder="1" applyAlignment="1">
      <alignment horizontal="left" vertical="center"/>
    </xf>
    <xf numFmtId="0" fontId="16" fillId="4" borderId="46" xfId="0" applyFont="1" applyFill="1" applyBorder="1" applyAlignment="1">
      <alignment horizontal="left" vertical="center"/>
    </xf>
    <xf numFmtId="0" fontId="16" fillId="4" borderId="12" xfId="0" applyFont="1" applyFill="1" applyBorder="1" applyAlignment="1">
      <alignment horizontal="left" vertical="center"/>
    </xf>
    <xf numFmtId="0" fontId="16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17" fillId="4" borderId="84" xfId="0" applyFont="1" applyFill="1" applyBorder="1" applyAlignment="1">
      <alignment horizontal="center" vertical="center"/>
    </xf>
    <xf numFmtId="0" fontId="17" fillId="4" borderId="85" xfId="0" applyFont="1" applyFill="1" applyBorder="1" applyAlignment="1">
      <alignment horizontal="center" vertical="center"/>
    </xf>
    <xf numFmtId="0" fontId="17" fillId="4" borderId="18" xfId="0" applyFont="1" applyFill="1" applyBorder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4" fillId="4" borderId="19" xfId="0" applyFont="1" applyFill="1" applyBorder="1" applyAlignment="1">
      <alignment horizontal="center" vertical="center"/>
    </xf>
    <xf numFmtId="0" fontId="16" fillId="4" borderId="24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center" vertical="center"/>
    </xf>
    <xf numFmtId="0" fontId="16" fillId="4" borderId="40" xfId="0" applyFont="1" applyFill="1" applyBorder="1" applyAlignment="1">
      <alignment horizontal="center" vertical="center"/>
    </xf>
    <xf numFmtId="0" fontId="16" fillId="4" borderId="41" xfId="0" applyFont="1" applyFill="1" applyBorder="1" applyAlignment="1">
      <alignment horizontal="center" vertical="center"/>
    </xf>
    <xf numFmtId="0" fontId="16" fillId="4" borderId="42" xfId="0" applyFont="1" applyFill="1" applyBorder="1" applyAlignment="1">
      <alignment horizontal="center" vertical="center"/>
    </xf>
    <xf numFmtId="0" fontId="16" fillId="4" borderId="43" xfId="0" applyFont="1" applyFill="1" applyBorder="1" applyAlignment="1">
      <alignment horizontal="center" vertical="center"/>
    </xf>
    <xf numFmtId="176" fontId="16" fillId="4" borderId="44" xfId="0" applyNumberFormat="1" applyFont="1" applyFill="1" applyBorder="1" applyAlignment="1">
      <alignment horizontal="center" vertical="center"/>
    </xf>
    <xf numFmtId="176" fontId="16" fillId="4" borderId="45" xfId="0" applyNumberFormat="1" applyFont="1" applyFill="1" applyBorder="1" applyAlignment="1">
      <alignment horizontal="center" vertical="center"/>
    </xf>
    <xf numFmtId="3" fontId="17" fillId="4" borderId="44" xfId="0" applyNumberFormat="1" applyFont="1" applyFill="1" applyBorder="1" applyAlignment="1">
      <alignment horizontal="center" vertical="center"/>
    </xf>
    <xf numFmtId="3" fontId="17" fillId="4" borderId="45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5" fillId="0" borderId="33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16" fillId="0" borderId="78" xfId="0" applyFont="1" applyBorder="1" applyAlignment="1">
      <alignment horizontal="left" vertical="center"/>
    </xf>
    <xf numFmtId="0" fontId="16" fillId="0" borderId="79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177" fontId="16" fillId="5" borderId="36" xfId="0" applyNumberFormat="1" applyFont="1" applyFill="1" applyBorder="1" applyAlignment="1">
      <alignment horizontal="center" vertical="center"/>
    </xf>
    <xf numFmtId="177" fontId="16" fillId="5" borderId="37" xfId="0" applyNumberFormat="1" applyFont="1" applyFill="1" applyBorder="1" applyAlignment="1">
      <alignment horizontal="center" vertical="center"/>
    </xf>
    <xf numFmtId="0" fontId="16" fillId="0" borderId="15" xfId="0" applyFont="1" applyBorder="1" applyAlignment="1">
      <alignment horizontal="left" vertical="center"/>
    </xf>
    <xf numFmtId="0" fontId="16" fillId="0" borderId="38" xfId="0" applyFont="1" applyBorder="1" applyAlignment="1">
      <alignment horizontal="left" vertical="center"/>
    </xf>
    <xf numFmtId="0" fontId="16" fillId="0" borderId="59" xfId="0" applyFont="1" applyBorder="1" applyAlignment="1">
      <alignment horizontal="left" vertical="center"/>
    </xf>
    <xf numFmtId="0" fontId="16" fillId="0" borderId="32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3" fillId="0" borderId="39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6" fillId="2" borderId="24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6" fillId="2" borderId="40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horizontal="center" vertical="center"/>
    </xf>
    <xf numFmtId="0" fontId="16" fillId="2" borderId="43" xfId="0" applyFont="1" applyFill="1" applyBorder="1" applyAlignment="1">
      <alignment horizontal="center" vertical="center"/>
    </xf>
    <xf numFmtId="0" fontId="16" fillId="2" borderId="34" xfId="0" applyFont="1" applyFill="1" applyBorder="1" applyAlignment="1">
      <alignment horizontal="center" vertical="center"/>
    </xf>
    <xf numFmtId="0" fontId="16" fillId="2" borderId="35" xfId="0" applyFont="1" applyFill="1" applyBorder="1" applyAlignment="1">
      <alignment horizontal="center" vertical="center"/>
    </xf>
    <xf numFmtId="176" fontId="16" fillId="2" borderId="34" xfId="0" applyNumberFormat="1" applyFont="1" applyFill="1" applyBorder="1" applyAlignment="1">
      <alignment horizontal="center" vertical="center"/>
    </xf>
    <xf numFmtId="176" fontId="16" fillId="2" borderId="35" xfId="0" applyNumberFormat="1" applyFont="1" applyFill="1" applyBorder="1" applyAlignment="1">
      <alignment horizontal="center" vertical="center"/>
    </xf>
    <xf numFmtId="3" fontId="17" fillId="5" borderId="34" xfId="0" applyNumberFormat="1" applyFont="1" applyFill="1" applyBorder="1" applyAlignment="1">
      <alignment horizontal="center" vertical="center"/>
    </xf>
    <xf numFmtId="3" fontId="17" fillId="5" borderId="35" xfId="0" applyNumberFormat="1" applyFont="1" applyFill="1" applyBorder="1" applyAlignment="1">
      <alignment horizontal="center" vertical="center"/>
    </xf>
    <xf numFmtId="3" fontId="16" fillId="5" borderId="34" xfId="0" applyNumberFormat="1" applyFont="1" applyFill="1" applyBorder="1" applyAlignment="1">
      <alignment horizontal="center" vertical="center"/>
    </xf>
    <xf numFmtId="3" fontId="16" fillId="5" borderId="35" xfId="0" applyNumberFormat="1" applyFont="1" applyFill="1" applyBorder="1" applyAlignment="1">
      <alignment horizontal="center" vertical="center"/>
    </xf>
    <xf numFmtId="3" fontId="16" fillId="7" borderId="34" xfId="0" applyNumberFormat="1" applyFont="1" applyFill="1" applyBorder="1" applyAlignment="1">
      <alignment horizontal="center" vertical="center"/>
    </xf>
    <xf numFmtId="3" fontId="16" fillId="7" borderId="35" xfId="0" applyNumberFormat="1" applyFont="1" applyFill="1" applyBorder="1" applyAlignment="1">
      <alignment horizontal="center" vertical="center"/>
    </xf>
    <xf numFmtId="177" fontId="16" fillId="7" borderId="36" xfId="0" applyNumberFormat="1" applyFont="1" applyFill="1" applyBorder="1" applyAlignment="1">
      <alignment horizontal="center" vertical="center"/>
    </xf>
    <xf numFmtId="177" fontId="16" fillId="7" borderId="37" xfId="0" applyNumberFormat="1" applyFont="1" applyFill="1" applyBorder="1" applyAlignment="1">
      <alignment horizontal="center" vertical="center"/>
    </xf>
    <xf numFmtId="0" fontId="16" fillId="0" borderId="82" xfId="0" applyFont="1" applyBorder="1" applyAlignment="1">
      <alignment horizontal="left" vertical="center"/>
    </xf>
    <xf numFmtId="0" fontId="16" fillId="0" borderId="83" xfId="0" applyFont="1" applyBorder="1" applyAlignment="1">
      <alignment horizontal="left" vertical="center"/>
    </xf>
    <xf numFmtId="0" fontId="16" fillId="0" borderId="80" xfId="0" applyFont="1" applyBorder="1" applyAlignment="1">
      <alignment horizontal="left" vertical="center"/>
    </xf>
    <xf numFmtId="0" fontId="16" fillId="7" borderId="24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 vertical="center"/>
    </xf>
    <xf numFmtId="0" fontId="16" fillId="7" borderId="40" xfId="0" applyFont="1" applyFill="1" applyBorder="1" applyAlignment="1">
      <alignment horizontal="center" vertical="center"/>
    </xf>
    <xf numFmtId="0" fontId="16" fillId="7" borderId="41" xfId="0" applyFont="1" applyFill="1" applyBorder="1" applyAlignment="1">
      <alignment horizontal="center" vertical="center"/>
    </xf>
    <xf numFmtId="0" fontId="16" fillId="7" borderId="42" xfId="0" applyFont="1" applyFill="1" applyBorder="1" applyAlignment="1">
      <alignment horizontal="center" vertical="center"/>
    </xf>
    <xf numFmtId="0" fontId="16" fillId="7" borderId="43" xfId="0" applyFont="1" applyFill="1" applyBorder="1" applyAlignment="1">
      <alignment horizontal="center" vertical="center"/>
    </xf>
    <xf numFmtId="0" fontId="16" fillId="7" borderId="34" xfId="0" applyFont="1" applyFill="1" applyBorder="1" applyAlignment="1">
      <alignment horizontal="center" vertical="center"/>
    </xf>
    <xf numFmtId="0" fontId="16" fillId="7" borderId="35" xfId="0" applyFont="1" applyFill="1" applyBorder="1" applyAlignment="1">
      <alignment horizontal="center" vertical="center"/>
    </xf>
    <xf numFmtId="176" fontId="16" fillId="7" borderId="34" xfId="0" applyNumberFormat="1" applyFont="1" applyFill="1" applyBorder="1" applyAlignment="1">
      <alignment horizontal="center" vertical="center"/>
    </xf>
    <xf numFmtId="176" fontId="16" fillId="7" borderId="35" xfId="0" applyNumberFormat="1" applyFont="1" applyFill="1" applyBorder="1" applyAlignment="1">
      <alignment horizontal="center" vertical="center"/>
    </xf>
    <xf numFmtId="3" fontId="17" fillId="7" borderId="34" xfId="0" applyNumberFormat="1" applyFont="1" applyFill="1" applyBorder="1" applyAlignment="1">
      <alignment horizontal="center" vertical="center"/>
    </xf>
    <xf numFmtId="3" fontId="17" fillId="7" borderId="35" xfId="0" applyNumberFormat="1" applyFont="1" applyFill="1" applyBorder="1" applyAlignment="1">
      <alignment horizontal="center" vertical="center"/>
    </xf>
    <xf numFmtId="0" fontId="4" fillId="0" borderId="0" xfId="0" applyFont="1" applyBorder="1"/>
    <xf numFmtId="0" fontId="42" fillId="10" borderId="87" xfId="0" applyFont="1" applyFill="1" applyBorder="1"/>
    <xf numFmtId="0" fontId="42" fillId="10" borderId="86" xfId="0" applyFont="1" applyFill="1" applyBorder="1"/>
    <xf numFmtId="0" fontId="42" fillId="10" borderId="88" xfId="0" applyFont="1" applyFill="1" applyBorder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123265</xdr:colOff>
      <xdr:row>28</xdr:row>
      <xdr:rowOff>13821</xdr:rowOff>
    </xdr:from>
    <xdr:to>
      <xdr:col>7</xdr:col>
      <xdr:colOff>504265</xdr:colOff>
      <xdr:row>50</xdr:row>
      <xdr:rowOff>80683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C56D8F57-3482-07CD-D128-77EEDA2FBE28}"/>
            </a:ext>
          </a:extLst>
        </xdr:cNvPr>
        <xdr:cNvGrpSpPr/>
      </xdr:nvGrpSpPr>
      <xdr:grpSpPr>
        <a:xfrm>
          <a:off x="1165412" y="7768292"/>
          <a:ext cx="6970059" cy="3395009"/>
          <a:chOff x="1146736" y="7701056"/>
          <a:chExt cx="6835588" cy="3353921"/>
        </a:xfrm>
      </xdr:grpSpPr>
      <xdr:pic>
        <xdr:nvPicPr>
          <xdr:cNvPr id="9312" name="図 4">
            <a:extLst>
              <a:ext uri="{FF2B5EF4-FFF2-40B4-BE49-F238E27FC236}">
                <a16:creationId xmlns:a16="http://schemas.microsoft.com/office/drawing/2014/main" id="{C3DAA0AC-7D1A-42CB-BCD9-B6FC97D70B1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46736" y="7701056"/>
            <a:ext cx="6835588" cy="33539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81A79FA0-0F29-4CF3-9D57-84594F6EB7E4}"/>
              </a:ext>
            </a:extLst>
          </xdr:cNvPr>
          <xdr:cNvSpPr/>
        </xdr:nvSpPr>
        <xdr:spPr>
          <a:xfrm>
            <a:off x="3371476" y="8370794"/>
            <a:ext cx="1081619" cy="1761971"/>
          </a:xfrm>
          <a:prstGeom prst="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12"/>
  <sheetViews>
    <sheetView tabSelected="1" zoomScale="85" zoomScaleNormal="82" zoomScaleSheetLayoutView="82" workbookViewId="0">
      <selection activeCell="D18" sqref="D18"/>
    </sheetView>
  </sheetViews>
  <sheetFormatPr defaultColWidth="9" defaultRowHeight="12.75" x14ac:dyDescent="0.25"/>
  <cols>
    <col min="1" max="1" width="21.59765625" style="13" customWidth="1"/>
    <col min="2" max="2" width="27" style="13" customWidth="1"/>
    <col min="3" max="3" width="23.73046875" style="13" customWidth="1"/>
    <col min="4" max="4" width="33.9296875" style="13" customWidth="1"/>
    <col min="5" max="5" width="13.33203125" style="13" customWidth="1"/>
    <col min="6" max="16384" width="9" style="13"/>
  </cols>
  <sheetData>
    <row r="1" spans="1:9" s="11" customFormat="1" ht="45" customHeight="1" x14ac:dyDescent="0.75">
      <c r="A1" s="10"/>
      <c r="D1" s="211" t="s">
        <v>112</v>
      </c>
      <c r="E1" s="212"/>
    </row>
    <row r="2" spans="1:9" ht="5.25" hidden="1" customHeight="1" x14ac:dyDescent="0.25">
      <c r="A2" s="12"/>
      <c r="D2" s="13" t="s">
        <v>26</v>
      </c>
    </row>
    <row r="3" spans="1:9" s="10" customFormat="1" ht="25.05" customHeight="1" thickBot="1" x14ac:dyDescent="0.4">
      <c r="A3" s="215"/>
      <c r="B3" s="215"/>
      <c r="C3" s="215"/>
    </row>
    <row r="4" spans="1:9" s="11" customFormat="1" ht="40.049999999999997" customHeight="1" thickBot="1" x14ac:dyDescent="0.8">
      <c r="A4" s="217" t="s">
        <v>80</v>
      </c>
      <c r="B4" s="218"/>
      <c r="C4" s="218"/>
      <c r="D4" s="219"/>
    </row>
    <row r="5" spans="1:9" s="15" customFormat="1" ht="25.05" customHeight="1" x14ac:dyDescent="0.35">
      <c r="A5" s="14"/>
      <c r="B5" s="55" t="s">
        <v>72</v>
      </c>
      <c r="C5" s="55"/>
      <c r="D5" s="46"/>
    </row>
    <row r="6" spans="1:9" s="11" customFormat="1" ht="40.049999999999997" customHeight="1" x14ac:dyDescent="0.75"/>
    <row r="7" spans="1:9" s="10" customFormat="1" ht="18" customHeight="1" x14ac:dyDescent="0.3">
      <c r="A7" s="10" t="s">
        <v>6</v>
      </c>
      <c r="B7" s="324"/>
      <c r="C7" s="324"/>
      <c r="D7" s="324"/>
      <c r="I7" s="41"/>
    </row>
    <row r="8" spans="1:9" s="16" customFormat="1" ht="25.05" customHeight="1" x14ac:dyDescent="0.45">
      <c r="B8" s="325" t="s">
        <v>113</v>
      </c>
      <c r="C8" s="326"/>
      <c r="D8" s="326"/>
      <c r="E8" s="327"/>
    </row>
    <row r="9" spans="1:9" s="10" customFormat="1" ht="18" customHeight="1" x14ac:dyDescent="0.3">
      <c r="A9" s="10" t="s">
        <v>7</v>
      </c>
      <c r="B9" s="216"/>
      <c r="C9" s="216"/>
      <c r="D9" s="216"/>
    </row>
    <row r="10" spans="1:9" s="16" customFormat="1" ht="25.05" customHeight="1" x14ac:dyDescent="0.45"/>
    <row r="11" spans="1:9" s="10" customFormat="1" ht="18" customHeight="1" x14ac:dyDescent="0.3">
      <c r="A11" s="10" t="s">
        <v>3</v>
      </c>
      <c r="B11" s="216" t="s">
        <v>31</v>
      </c>
      <c r="C11" s="216"/>
      <c r="D11" s="216"/>
    </row>
    <row r="12" spans="1:9" s="16" customFormat="1" ht="25.05" customHeight="1" x14ac:dyDescent="0.45">
      <c r="B12" s="168"/>
      <c r="C12" s="168"/>
      <c r="D12" s="168"/>
    </row>
    <row r="13" spans="1:9" s="10" customFormat="1" ht="18" customHeight="1" x14ac:dyDescent="0.3">
      <c r="A13" s="10" t="s">
        <v>30</v>
      </c>
      <c r="B13" s="213"/>
      <c r="C13" s="214"/>
      <c r="D13" s="214"/>
    </row>
    <row r="14" spans="1:9" ht="25.05" customHeight="1" x14ac:dyDescent="0.4">
      <c r="A14" s="17"/>
    </row>
    <row r="15" spans="1:9" s="10" customFormat="1" ht="16.149999999999999" x14ac:dyDescent="0.3">
      <c r="A15" s="10" t="s">
        <v>4</v>
      </c>
    </row>
    <row r="16" spans="1:9" s="16" customFormat="1" ht="25.05" customHeight="1" x14ac:dyDescent="0.45"/>
    <row r="17" spans="4:5" s="18" customFormat="1" ht="25.05" customHeight="1" x14ac:dyDescent="0.4">
      <c r="D17" s="166"/>
    </row>
    <row r="18" spans="4:5" s="10" customFormat="1" ht="20.2" customHeight="1" x14ac:dyDescent="0.3"/>
    <row r="19" spans="4:5" s="10" customFormat="1" ht="20.2" customHeight="1" x14ac:dyDescent="0.3"/>
    <row r="20" spans="4:5" s="10" customFormat="1" ht="27" customHeight="1" x14ac:dyDescent="0.3">
      <c r="E20" s="167"/>
    </row>
    <row r="21" spans="4:5" s="10" customFormat="1" ht="20.2" customHeight="1" x14ac:dyDescent="0.3"/>
    <row r="76" spans="8:8" x14ac:dyDescent="0.25">
      <c r="H76" s="13">
        <v>528</v>
      </c>
    </row>
    <row r="77" spans="8:8" x14ac:dyDescent="0.25">
      <c r="H77" s="13">
        <v>438</v>
      </c>
    </row>
    <row r="78" spans="8:8" x14ac:dyDescent="0.25">
      <c r="H78" s="13">
        <v>393</v>
      </c>
    </row>
    <row r="79" spans="8:8" x14ac:dyDescent="0.25">
      <c r="H79" s="13">
        <v>350</v>
      </c>
    </row>
    <row r="80" spans="8:8" x14ac:dyDescent="0.25">
      <c r="H80" s="13">
        <v>0</v>
      </c>
    </row>
    <row r="90" spans="8:8" x14ac:dyDescent="0.25">
      <c r="H90" s="13">
        <v>4301</v>
      </c>
    </row>
    <row r="112" spans="8:8" x14ac:dyDescent="0.25">
      <c r="H112" s="13">
        <v>3609</v>
      </c>
    </row>
  </sheetData>
  <mergeCells count="7">
    <mergeCell ref="D1:E1"/>
    <mergeCell ref="B13:D13"/>
    <mergeCell ref="A3:C3"/>
    <mergeCell ref="B11:D11"/>
    <mergeCell ref="B9:D9"/>
    <mergeCell ref="B7:D7"/>
    <mergeCell ref="A4:D4"/>
  </mergeCells>
  <phoneticPr fontId="2"/>
  <printOptions horizontalCentered="1"/>
  <pageMargins left="1.1811023622047245" right="1.1811023622047245" top="1.5748031496062993" bottom="0" header="1.1023622047244095" footer="0.51181102362204722"/>
  <pageSetup paperSize="9" orientation="landscape" blackAndWhite="1" r:id="rId1"/>
  <headerFooter alignWithMargins="0">
    <oddHeader>&amp;C&amp;"HG丸ｺﾞｼｯｸM-PRO,ﾒﾃﾞｨｳﾑ"&amp;24御　　　見　　　積　　　書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90"/>
  <sheetViews>
    <sheetView topLeftCell="A4" zoomScale="85" workbookViewId="0">
      <selection activeCell="G38" sqref="G38"/>
    </sheetView>
  </sheetViews>
  <sheetFormatPr defaultColWidth="9" defaultRowHeight="12" x14ac:dyDescent="0.25"/>
  <cols>
    <col min="1" max="1" width="14.59765625" style="1" customWidth="1"/>
    <col min="2" max="2" width="21" style="1" customWidth="1"/>
    <col min="3" max="3" width="18.59765625" style="1" customWidth="1"/>
    <col min="4" max="4" width="20.53125" style="1" customWidth="1"/>
    <col min="5" max="5" width="9.59765625" style="2" customWidth="1"/>
    <col min="6" max="6" width="12.33203125" style="3" customWidth="1"/>
    <col min="7" max="7" width="14.06640625" style="4" customWidth="1"/>
    <col min="8" max="8" width="13.06640625" style="4" customWidth="1"/>
    <col min="9" max="9" width="22.9296875" style="5" customWidth="1"/>
    <col min="10" max="10" width="2.59765625" style="1" customWidth="1"/>
    <col min="11" max="11" width="9" style="1"/>
    <col min="12" max="12" width="80.73046875" style="1" customWidth="1"/>
    <col min="13" max="16384" width="9" style="1"/>
  </cols>
  <sheetData>
    <row r="1" spans="1:12" ht="34.5" customHeight="1" x14ac:dyDescent="0.25">
      <c r="A1" s="128" t="s">
        <v>8</v>
      </c>
      <c r="B1" s="223" t="s">
        <v>99</v>
      </c>
      <c r="C1" s="224"/>
      <c r="D1" s="224"/>
      <c r="E1" s="224"/>
      <c r="F1" s="224"/>
      <c r="G1" s="224"/>
      <c r="H1" s="224"/>
      <c r="I1" s="129" t="s">
        <v>12</v>
      </c>
      <c r="L1" s="1" t="s">
        <v>91</v>
      </c>
    </row>
    <row r="2" spans="1:12" ht="23.25" customHeight="1" x14ac:dyDescent="0.25">
      <c r="A2" s="130" t="s">
        <v>29</v>
      </c>
      <c r="B2" s="121">
        <f>H15</f>
        <v>22450486.336874999</v>
      </c>
      <c r="C2" s="122" t="s">
        <v>28</v>
      </c>
      <c r="D2" s="220" t="s">
        <v>81</v>
      </c>
      <c r="E2" s="220"/>
      <c r="F2" s="220"/>
      <c r="G2" s="123"/>
      <c r="H2" s="123"/>
      <c r="I2" s="131"/>
    </row>
    <row r="3" spans="1:12" ht="13.5" customHeight="1" thickBot="1" x14ac:dyDescent="0.3">
      <c r="A3" s="132"/>
      <c r="B3" s="124"/>
      <c r="C3" s="124"/>
      <c r="D3" s="124"/>
      <c r="E3" s="125"/>
      <c r="F3" s="126"/>
      <c r="G3" s="127"/>
      <c r="H3" s="127"/>
      <c r="I3" s="133"/>
    </row>
    <row r="4" spans="1:12" ht="13.5" customHeight="1" x14ac:dyDescent="0.25">
      <c r="A4" s="239" t="s">
        <v>5</v>
      </c>
      <c r="B4" s="240"/>
      <c r="C4" s="240"/>
      <c r="D4" s="240"/>
      <c r="E4" s="221" t="s">
        <v>0</v>
      </c>
      <c r="F4" s="227" t="s">
        <v>9</v>
      </c>
      <c r="G4" s="229" t="s">
        <v>10</v>
      </c>
      <c r="H4" s="243" t="s">
        <v>22</v>
      </c>
      <c r="I4" s="237" t="s">
        <v>2</v>
      </c>
    </row>
    <row r="5" spans="1:12" ht="13.5" customHeight="1" x14ac:dyDescent="0.25">
      <c r="A5" s="241"/>
      <c r="B5" s="242"/>
      <c r="C5" s="242"/>
      <c r="D5" s="242"/>
      <c r="E5" s="222"/>
      <c r="F5" s="228"/>
      <c r="G5" s="230"/>
      <c r="H5" s="244"/>
      <c r="I5" s="238"/>
    </row>
    <row r="6" spans="1:12" ht="38.25" customHeight="1" x14ac:dyDescent="0.25">
      <c r="A6" s="247" t="s">
        <v>64</v>
      </c>
      <c r="B6" s="248"/>
      <c r="C6" s="245" t="s">
        <v>65</v>
      </c>
      <c r="D6" s="246"/>
      <c r="E6" s="160" t="s">
        <v>45</v>
      </c>
      <c r="F6" s="161">
        <v>1263.5</v>
      </c>
      <c r="G6" s="163">
        <v>6890</v>
      </c>
      <c r="H6" s="165">
        <f t="shared" ref="H6:H9" si="0">F6*G6</f>
        <v>8705515</v>
      </c>
      <c r="I6" s="134" t="s">
        <v>106</v>
      </c>
      <c r="L6" s="48" t="s">
        <v>105</v>
      </c>
    </row>
    <row r="7" spans="1:12" ht="36.75" customHeight="1" x14ac:dyDescent="0.25">
      <c r="A7" s="195" t="s">
        <v>46</v>
      </c>
      <c r="B7" s="196"/>
      <c r="C7" s="231" t="s">
        <v>47</v>
      </c>
      <c r="D7" s="232"/>
      <c r="E7" s="197" t="s">
        <v>48</v>
      </c>
      <c r="F7" s="198">
        <v>361</v>
      </c>
      <c r="G7" s="199">
        <f>代価表1!$H$22/100</f>
        <v>2274.3249999999998</v>
      </c>
      <c r="H7" s="200">
        <f t="shared" si="0"/>
        <v>821031.32499999995</v>
      </c>
      <c r="I7" s="201" t="s">
        <v>92</v>
      </c>
    </row>
    <row r="8" spans="1:12" ht="38.25" customHeight="1" x14ac:dyDescent="0.25">
      <c r="A8" s="235" t="s">
        <v>68</v>
      </c>
      <c r="B8" s="236"/>
      <c r="C8" s="225" t="s">
        <v>100</v>
      </c>
      <c r="D8" s="226"/>
      <c r="E8" s="159" t="s">
        <v>43</v>
      </c>
      <c r="F8" s="164">
        <v>528</v>
      </c>
      <c r="G8" s="162">
        <v>7809</v>
      </c>
      <c r="H8" s="165">
        <f t="shared" si="0"/>
        <v>4123152</v>
      </c>
      <c r="I8" s="134" t="s">
        <v>107</v>
      </c>
      <c r="L8" s="1" t="s">
        <v>104</v>
      </c>
    </row>
    <row r="9" spans="1:12" ht="32.25" customHeight="1" x14ac:dyDescent="0.25">
      <c r="A9" s="202" t="s">
        <v>89</v>
      </c>
      <c r="B9" s="203"/>
      <c r="C9" s="233" t="s">
        <v>70</v>
      </c>
      <c r="D9" s="234"/>
      <c r="E9" s="204" t="s">
        <v>27</v>
      </c>
      <c r="F9" s="205">
        <v>361</v>
      </c>
      <c r="G9" s="206">
        <f>代価表2!$H$18</f>
        <v>19602.736874999999</v>
      </c>
      <c r="H9" s="207">
        <f t="shared" si="0"/>
        <v>7076588.0118749999</v>
      </c>
      <c r="I9" s="208" t="s">
        <v>25</v>
      </c>
    </row>
    <row r="10" spans="1:12" ht="32.25" customHeight="1" x14ac:dyDescent="0.25">
      <c r="A10" s="202" t="s">
        <v>42</v>
      </c>
      <c r="B10" s="209" t="s">
        <v>73</v>
      </c>
      <c r="C10" s="233" t="s">
        <v>90</v>
      </c>
      <c r="D10" s="234"/>
      <c r="E10" s="204" t="s">
        <v>75</v>
      </c>
      <c r="F10" s="205">
        <v>740</v>
      </c>
      <c r="G10" s="206">
        <f>代価表3!$H$23</f>
        <v>2330</v>
      </c>
      <c r="H10" s="207">
        <f t="shared" ref="H10" si="1">F10*G10</f>
        <v>1724200</v>
      </c>
      <c r="I10" s="210" t="s">
        <v>97</v>
      </c>
    </row>
    <row r="11" spans="1:12" ht="32.25" customHeight="1" x14ac:dyDescent="0.25">
      <c r="A11" s="170"/>
      <c r="B11" s="171"/>
      <c r="C11" s="171"/>
      <c r="D11" s="171"/>
      <c r="E11" s="172"/>
      <c r="F11" s="173"/>
      <c r="G11" s="174"/>
      <c r="H11" s="175"/>
      <c r="I11" s="176"/>
    </row>
    <row r="12" spans="1:12" ht="32.25" customHeight="1" x14ac:dyDescent="0.25">
      <c r="A12" s="170"/>
      <c r="B12" s="171"/>
      <c r="C12" s="171"/>
      <c r="D12" s="171"/>
      <c r="E12" s="172"/>
      <c r="F12" s="173"/>
      <c r="G12" s="174"/>
      <c r="H12" s="175"/>
      <c r="I12" s="176"/>
    </row>
    <row r="13" spans="1:12" ht="32.25" customHeight="1" x14ac:dyDescent="0.25">
      <c r="A13" s="170"/>
      <c r="B13" s="171"/>
      <c r="C13" s="171"/>
      <c r="D13" s="171"/>
      <c r="E13" s="172"/>
      <c r="F13" s="173"/>
      <c r="G13" s="174"/>
      <c r="H13" s="175"/>
      <c r="I13" s="176"/>
    </row>
    <row r="14" spans="1:12" ht="32.25" customHeight="1" x14ac:dyDescent="0.25">
      <c r="A14" s="170"/>
      <c r="B14" s="171"/>
      <c r="C14" s="171"/>
      <c r="D14" s="171"/>
      <c r="E14" s="172"/>
      <c r="F14" s="173"/>
      <c r="G14" s="174"/>
      <c r="H14" s="175"/>
      <c r="I14" s="176"/>
    </row>
    <row r="15" spans="1:12" ht="26.25" customHeight="1" thickBot="1" x14ac:dyDescent="0.3">
      <c r="A15" s="135"/>
      <c r="B15" s="140"/>
      <c r="C15" s="136"/>
      <c r="D15" s="140"/>
      <c r="E15" s="137"/>
      <c r="F15" s="138" t="s">
        <v>52</v>
      </c>
      <c r="G15" s="141" t="s">
        <v>51</v>
      </c>
      <c r="H15" s="142">
        <f>SUM(H6:H14)</f>
        <v>22450486.336874999</v>
      </c>
      <c r="I15" s="139"/>
    </row>
    <row r="18" spans="2:9" ht="18" customHeight="1" x14ac:dyDescent="0.25">
      <c r="B18" s="177"/>
      <c r="C18" s="178"/>
      <c r="D18" s="178"/>
      <c r="E18" s="179"/>
      <c r="F18" s="180"/>
      <c r="G18" s="181"/>
      <c r="H18" s="181"/>
      <c r="I18" s="182"/>
    </row>
    <row r="19" spans="2:9" ht="18" customHeight="1" x14ac:dyDescent="0.25">
      <c r="B19" s="177"/>
    </row>
    <row r="90" spans="8:8" x14ac:dyDescent="0.25">
      <c r="H90" s="4">
        <v>3609</v>
      </c>
    </row>
  </sheetData>
  <mergeCells count="15">
    <mergeCell ref="C9:D9"/>
    <mergeCell ref="A8:B8"/>
    <mergeCell ref="C10:D10"/>
    <mergeCell ref="I4:I5"/>
    <mergeCell ref="A4:D5"/>
    <mergeCell ref="H4:H5"/>
    <mergeCell ref="C6:D6"/>
    <mergeCell ref="A6:B6"/>
    <mergeCell ref="D2:F2"/>
    <mergeCell ref="E4:E5"/>
    <mergeCell ref="B1:H1"/>
    <mergeCell ref="C8:D8"/>
    <mergeCell ref="F4:F5"/>
    <mergeCell ref="G4:G5"/>
    <mergeCell ref="C7:D7"/>
  </mergeCells>
  <phoneticPr fontId="2"/>
  <printOptions horizontalCentered="1"/>
  <pageMargins left="0" right="0" top="1.3779527559055118" bottom="0" header="0.70866141732283472" footer="0.51181102362204722"/>
  <pageSetup paperSize="9" orientation="landscape" r:id="rId1"/>
  <headerFooter alignWithMargins="0">
    <oddHeader>&amp;C&amp;"ＭＳ 明朝,標準"&amp;18内　　　　訳　　　　書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5"/>
  <sheetViews>
    <sheetView zoomScale="85" zoomScaleNormal="85" workbookViewId="0">
      <selection activeCell="H30" sqref="H30"/>
    </sheetView>
  </sheetViews>
  <sheetFormatPr defaultColWidth="9" defaultRowHeight="12" x14ac:dyDescent="0.25"/>
  <cols>
    <col min="1" max="1" width="14.59765625" style="1" customWidth="1"/>
    <col min="2" max="2" width="21.265625" style="1" customWidth="1"/>
    <col min="3" max="3" width="20.59765625" style="1" bestFit="1" customWidth="1"/>
    <col min="4" max="4" width="18.59765625" style="1" customWidth="1"/>
    <col min="5" max="5" width="6.59765625" style="1" customWidth="1"/>
    <col min="6" max="6" width="10.59765625" style="1" customWidth="1"/>
    <col min="7" max="7" width="14.59765625" style="1" customWidth="1"/>
    <col min="8" max="8" width="18.59765625" style="1" customWidth="1"/>
    <col min="9" max="9" width="35.19921875" style="1" customWidth="1"/>
    <col min="10" max="10" width="4.73046875" style="1" customWidth="1"/>
    <col min="11" max="11" width="17.46484375" style="1" customWidth="1"/>
    <col min="12" max="16384" width="9" style="1"/>
  </cols>
  <sheetData>
    <row r="1" spans="1:9" ht="27.75" customHeight="1" x14ac:dyDescent="0.25">
      <c r="A1" s="107" t="s">
        <v>13</v>
      </c>
      <c r="B1" s="63"/>
      <c r="C1" s="63"/>
      <c r="D1" s="263" t="s">
        <v>82</v>
      </c>
      <c r="E1" s="263"/>
      <c r="F1" s="263"/>
      <c r="G1" s="263"/>
      <c r="H1" s="63"/>
      <c r="I1" s="56" t="s">
        <v>14</v>
      </c>
    </row>
    <row r="2" spans="1:9" ht="23.25" customHeight="1" x14ac:dyDescent="0.25">
      <c r="A2" s="57" t="s">
        <v>29</v>
      </c>
      <c r="B2" s="58">
        <f>H22</f>
        <v>227432.5</v>
      </c>
      <c r="C2" s="59" t="s">
        <v>28</v>
      </c>
      <c r="D2" s="264" t="s">
        <v>49</v>
      </c>
      <c r="E2" s="264"/>
      <c r="F2" s="264"/>
      <c r="G2" s="264"/>
      <c r="H2" s="60"/>
      <c r="I2" s="61"/>
    </row>
    <row r="3" spans="1:9" ht="27.75" customHeight="1" x14ac:dyDescent="0.25">
      <c r="A3" s="62"/>
      <c r="B3" s="63"/>
      <c r="C3" s="63"/>
      <c r="D3" s="63"/>
      <c r="E3" s="63"/>
      <c r="F3" s="63"/>
      <c r="G3" s="63"/>
      <c r="H3" s="63"/>
      <c r="I3" s="64"/>
    </row>
    <row r="4" spans="1:9" ht="13.5" customHeight="1" thickBot="1" x14ac:dyDescent="0.3">
      <c r="A4" s="65"/>
      <c r="B4" s="63"/>
      <c r="C4" s="63"/>
      <c r="D4" s="63"/>
      <c r="E4" s="66"/>
      <c r="F4" s="63"/>
      <c r="G4" s="63"/>
      <c r="H4" s="63"/>
      <c r="I4" s="64"/>
    </row>
    <row r="5" spans="1:9" ht="13.5" customHeight="1" x14ac:dyDescent="0.25">
      <c r="A5" s="265" t="s">
        <v>5</v>
      </c>
      <c r="B5" s="266"/>
      <c r="C5" s="266"/>
      <c r="D5" s="267"/>
      <c r="E5" s="266" t="s">
        <v>0</v>
      </c>
      <c r="F5" s="271" t="s">
        <v>9</v>
      </c>
      <c r="G5" s="273" t="s">
        <v>10</v>
      </c>
      <c r="H5" s="251" t="s">
        <v>1</v>
      </c>
      <c r="I5" s="253" t="s">
        <v>2</v>
      </c>
    </row>
    <row r="6" spans="1:9" ht="13.5" customHeight="1" x14ac:dyDescent="0.25">
      <c r="A6" s="268"/>
      <c r="B6" s="269"/>
      <c r="C6" s="269"/>
      <c r="D6" s="270"/>
      <c r="E6" s="269"/>
      <c r="F6" s="272"/>
      <c r="G6" s="274"/>
      <c r="H6" s="252"/>
      <c r="I6" s="254"/>
    </row>
    <row r="7" spans="1:9" ht="25.05" customHeight="1" x14ac:dyDescent="0.25">
      <c r="A7" s="255" t="s">
        <v>15</v>
      </c>
      <c r="B7" s="256"/>
      <c r="C7" s="67"/>
      <c r="D7" s="68"/>
      <c r="E7" s="69" t="s">
        <v>17</v>
      </c>
      <c r="F7" s="70">
        <v>1.25</v>
      </c>
      <c r="G7" s="27">
        <v>27300</v>
      </c>
      <c r="H7" s="71">
        <f>F7*G7</f>
        <v>34125</v>
      </c>
      <c r="I7" s="260" t="s">
        <v>93</v>
      </c>
    </row>
    <row r="8" spans="1:9" ht="25.05" customHeight="1" x14ac:dyDescent="0.25">
      <c r="A8" s="257" t="s">
        <v>32</v>
      </c>
      <c r="B8" s="258"/>
      <c r="C8" s="72"/>
      <c r="D8" s="73"/>
      <c r="E8" s="69" t="s">
        <v>17</v>
      </c>
      <c r="F8" s="70">
        <v>3.5</v>
      </c>
      <c r="G8" s="27">
        <v>28600</v>
      </c>
      <c r="H8" s="71">
        <f>F8*G8</f>
        <v>100100</v>
      </c>
      <c r="I8" s="261"/>
    </row>
    <row r="9" spans="1:9" ht="25.05" customHeight="1" x14ac:dyDescent="0.25">
      <c r="A9" s="257" t="s">
        <v>16</v>
      </c>
      <c r="B9" s="258"/>
      <c r="C9" s="72"/>
      <c r="D9" s="73"/>
      <c r="E9" s="69" t="s">
        <v>17</v>
      </c>
      <c r="F9" s="70">
        <v>1.25</v>
      </c>
      <c r="G9" s="27">
        <v>18100</v>
      </c>
      <c r="H9" s="71">
        <f>F9*G9</f>
        <v>22625</v>
      </c>
      <c r="I9" s="261"/>
    </row>
    <row r="10" spans="1:9" ht="25.05" customHeight="1" x14ac:dyDescent="0.25">
      <c r="A10" s="79" t="s">
        <v>35</v>
      </c>
      <c r="B10" s="73"/>
      <c r="C10" s="80"/>
      <c r="D10" s="81"/>
      <c r="E10" s="82"/>
      <c r="F10" s="83"/>
      <c r="G10" s="84"/>
      <c r="H10" s="78">
        <f>SUM(H7:H9)</f>
        <v>156850</v>
      </c>
      <c r="I10" s="262"/>
    </row>
    <row r="11" spans="1:9" ht="25.05" customHeight="1" x14ac:dyDescent="0.25">
      <c r="A11" s="257" t="s">
        <v>33</v>
      </c>
      <c r="B11" s="259"/>
      <c r="C11" s="75"/>
      <c r="D11" s="73"/>
      <c r="E11" s="76" t="s">
        <v>34</v>
      </c>
      <c r="F11" s="77">
        <v>45</v>
      </c>
      <c r="G11" s="78"/>
      <c r="H11" s="99">
        <f>H10*0.45</f>
        <v>70582.5</v>
      </c>
      <c r="I11" s="183" t="s">
        <v>94</v>
      </c>
    </row>
    <row r="12" spans="1:9" ht="25.05" customHeight="1" x14ac:dyDescent="0.25">
      <c r="A12" s="79"/>
      <c r="B12" s="73"/>
      <c r="C12" s="80"/>
      <c r="D12" s="81"/>
      <c r="E12" s="82"/>
      <c r="F12" s="83"/>
      <c r="G12" s="84"/>
      <c r="H12" s="78"/>
      <c r="I12" s="74"/>
    </row>
    <row r="13" spans="1:9" ht="25.05" customHeight="1" x14ac:dyDescent="0.25">
      <c r="A13" s="79"/>
      <c r="B13" s="85"/>
      <c r="C13" s="86"/>
      <c r="D13" s="87"/>
      <c r="E13" s="88"/>
      <c r="F13" s="89"/>
      <c r="G13" s="90"/>
      <c r="H13" s="91"/>
      <c r="I13" s="74"/>
    </row>
    <row r="14" spans="1:9" ht="25.05" customHeight="1" x14ac:dyDescent="0.25">
      <c r="A14" s="79"/>
      <c r="B14" s="73"/>
      <c r="C14" s="67"/>
      <c r="D14" s="68"/>
      <c r="E14" s="92"/>
      <c r="F14" s="93"/>
      <c r="G14" s="94"/>
      <c r="H14" s="78"/>
      <c r="I14" s="74"/>
    </row>
    <row r="15" spans="1:9" ht="25.05" customHeight="1" x14ac:dyDescent="0.25">
      <c r="A15" s="79"/>
      <c r="B15" s="73"/>
      <c r="C15" s="75"/>
      <c r="D15" s="73"/>
      <c r="E15" s="95"/>
      <c r="F15" s="96"/>
      <c r="G15" s="78"/>
      <c r="H15" s="78"/>
      <c r="I15" s="74"/>
    </row>
    <row r="16" spans="1:9" ht="25.05" customHeight="1" x14ac:dyDescent="0.25">
      <c r="A16" s="79"/>
      <c r="B16" s="73"/>
      <c r="C16" s="75"/>
      <c r="D16" s="73"/>
      <c r="E16" s="95"/>
      <c r="F16" s="96"/>
      <c r="G16" s="78"/>
      <c r="H16" s="78"/>
      <c r="I16" s="74"/>
    </row>
    <row r="17" spans="1:9" ht="25.05" customHeight="1" x14ac:dyDescent="0.25">
      <c r="A17" s="79"/>
      <c r="B17" s="73"/>
      <c r="C17" s="75"/>
      <c r="D17" s="73"/>
      <c r="E17" s="95"/>
      <c r="F17" s="96"/>
      <c r="G17" s="78"/>
      <c r="H17" s="78"/>
      <c r="I17" s="74"/>
    </row>
    <row r="18" spans="1:9" ht="25.05" customHeight="1" x14ac:dyDescent="0.25">
      <c r="A18" s="79"/>
      <c r="B18" s="73"/>
      <c r="C18" s="75"/>
      <c r="D18" s="73"/>
      <c r="E18" s="95"/>
      <c r="F18" s="97"/>
      <c r="G18" s="78"/>
      <c r="H18" s="78"/>
      <c r="I18" s="74"/>
    </row>
    <row r="19" spans="1:9" ht="25.05" customHeight="1" x14ac:dyDescent="0.25">
      <c r="A19" s="79"/>
      <c r="B19" s="68"/>
      <c r="C19" s="67"/>
      <c r="D19" s="73"/>
      <c r="E19" s="95"/>
      <c r="F19" s="97"/>
      <c r="G19" s="78"/>
      <c r="H19" s="78"/>
      <c r="I19" s="74"/>
    </row>
    <row r="20" spans="1:9" ht="25.05" customHeight="1" x14ac:dyDescent="0.25">
      <c r="A20" s="79"/>
      <c r="B20" s="73"/>
      <c r="C20" s="75"/>
      <c r="D20" s="73"/>
      <c r="E20" s="95"/>
      <c r="F20" s="97"/>
      <c r="G20" s="78"/>
      <c r="H20" s="78"/>
      <c r="I20" s="74"/>
    </row>
    <row r="21" spans="1:9" ht="25.05" customHeight="1" x14ac:dyDescent="0.25">
      <c r="A21" s="98" t="s">
        <v>23</v>
      </c>
      <c r="B21" s="73"/>
      <c r="C21" s="75"/>
      <c r="D21" s="73"/>
      <c r="E21" s="95"/>
      <c r="F21" s="97"/>
      <c r="G21" s="78"/>
      <c r="H21" s="99" t="s">
        <v>21</v>
      </c>
      <c r="I21" s="74"/>
    </row>
    <row r="22" spans="1:9" ht="28.5" customHeight="1" thickBot="1" x14ac:dyDescent="0.3">
      <c r="A22" s="249" t="s">
        <v>36</v>
      </c>
      <c r="B22" s="250"/>
      <c r="C22" s="100"/>
      <c r="D22" s="101"/>
      <c r="E22" s="102"/>
      <c r="F22" s="103"/>
      <c r="G22" s="104"/>
      <c r="H22" s="105">
        <f>H7+H8+H9+H11</f>
        <v>227432.5</v>
      </c>
      <c r="I22" s="106"/>
    </row>
    <row r="23" spans="1:9" ht="20.2" customHeight="1" x14ac:dyDescent="0.3">
      <c r="I23" s="19"/>
    </row>
    <row r="24" spans="1:9" ht="22.05" customHeight="1" x14ac:dyDescent="0.25">
      <c r="B24" s="194" t="s">
        <v>109</v>
      </c>
      <c r="C24" s="194"/>
      <c r="D24" s="194"/>
    </row>
    <row r="25" spans="1:9" ht="14.25" x14ac:dyDescent="0.25">
      <c r="B25" s="194" t="s">
        <v>108</v>
      </c>
      <c r="C25" s="194"/>
      <c r="D25" s="194"/>
    </row>
  </sheetData>
  <mergeCells count="14">
    <mergeCell ref="D1:G1"/>
    <mergeCell ref="D2:G2"/>
    <mergeCell ref="A5:D6"/>
    <mergeCell ref="E5:E6"/>
    <mergeCell ref="F5:F6"/>
    <mergeCell ref="G5:G6"/>
    <mergeCell ref="A22:B22"/>
    <mergeCell ref="H5:H6"/>
    <mergeCell ref="I5:I6"/>
    <mergeCell ref="A7:B7"/>
    <mergeCell ref="A8:B8"/>
    <mergeCell ref="A9:B9"/>
    <mergeCell ref="A11:B11"/>
    <mergeCell ref="I7:I10"/>
  </mergeCells>
  <phoneticPr fontId="2"/>
  <printOptions horizontalCentered="1"/>
  <pageMargins left="0" right="0" top="1.5748031496062993" bottom="0" header="0.9055118110236221" footer="0.51181102362204722"/>
  <pageSetup paperSize="9" scale="88" orientation="landscape" blackAndWhite="1" r:id="rId1"/>
  <headerFooter alignWithMargins="0">
    <oddHeader>&amp;C&amp;"ＭＳ 明朝,標準"&amp;18代　　　　価　　　　表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1D382-9574-4158-B38B-8B90470C60C7}">
  <sheetPr>
    <tabColor theme="0"/>
  </sheetPr>
  <dimension ref="A1:N22"/>
  <sheetViews>
    <sheetView zoomScale="85" zoomScaleNormal="85" workbookViewId="0">
      <selection activeCell="F36" sqref="F36"/>
    </sheetView>
  </sheetViews>
  <sheetFormatPr defaultColWidth="9" defaultRowHeight="12" x14ac:dyDescent="0.25"/>
  <cols>
    <col min="1" max="1" width="14.59765625" style="1" customWidth="1"/>
    <col min="2" max="2" width="21.265625" style="1" customWidth="1"/>
    <col min="3" max="3" width="24.73046875" style="1" customWidth="1"/>
    <col min="4" max="4" width="21.796875" style="1" customWidth="1"/>
    <col min="5" max="5" width="6.59765625" style="1" customWidth="1"/>
    <col min="6" max="6" width="10.59765625" style="1" customWidth="1"/>
    <col min="7" max="7" width="14.59765625" style="1" customWidth="1"/>
    <col min="8" max="8" width="18.59765625" style="1" customWidth="1"/>
    <col min="9" max="9" width="33.73046875" style="1" bestFit="1" customWidth="1"/>
    <col min="10" max="10" width="4.73046875" style="1" customWidth="1"/>
    <col min="11" max="11" width="17.73046875" style="1" customWidth="1"/>
    <col min="12" max="12" width="9" style="1"/>
    <col min="13" max="13" width="17.265625" style="1" customWidth="1"/>
    <col min="14" max="16384" width="9" style="1"/>
  </cols>
  <sheetData>
    <row r="1" spans="1:14" ht="27.75" customHeight="1" thickBot="1" x14ac:dyDescent="0.3"/>
    <row r="2" spans="1:14" ht="34.5" customHeight="1" x14ac:dyDescent="0.25">
      <c r="A2" s="34" t="s">
        <v>13</v>
      </c>
      <c r="B2" s="35"/>
      <c r="C2" s="289" t="s">
        <v>87</v>
      </c>
      <c r="D2" s="289"/>
      <c r="E2" s="289"/>
      <c r="F2" s="289"/>
      <c r="G2" s="289"/>
      <c r="H2" s="289"/>
      <c r="I2" s="54" t="s">
        <v>18</v>
      </c>
    </row>
    <row r="3" spans="1:14" ht="24" customHeight="1" x14ac:dyDescent="0.25">
      <c r="A3" s="50" t="s">
        <v>29</v>
      </c>
      <c r="B3" s="51">
        <f>H18</f>
        <v>19602.736874999999</v>
      </c>
      <c r="C3" s="49" t="s">
        <v>28</v>
      </c>
      <c r="D3" s="290" t="s">
        <v>83</v>
      </c>
      <c r="E3" s="290"/>
      <c r="F3" s="290"/>
      <c r="G3" s="290"/>
      <c r="H3" s="52"/>
      <c r="I3" s="53"/>
    </row>
    <row r="4" spans="1:14" ht="11.25" customHeight="1" x14ac:dyDescent="0.25">
      <c r="A4" s="44"/>
      <c r="I4" s="36"/>
    </row>
    <row r="5" spans="1:14" ht="8.25" customHeight="1" thickBot="1" x14ac:dyDescent="0.3">
      <c r="A5" s="45"/>
      <c r="E5" s="40"/>
      <c r="I5" s="36"/>
    </row>
    <row r="6" spans="1:14" ht="13.5" customHeight="1" x14ac:dyDescent="0.25">
      <c r="A6" s="291" t="s">
        <v>5</v>
      </c>
      <c r="B6" s="292"/>
      <c r="C6" s="292"/>
      <c r="D6" s="293"/>
      <c r="E6" s="297" t="s">
        <v>0</v>
      </c>
      <c r="F6" s="299" t="s">
        <v>9</v>
      </c>
      <c r="G6" s="301" t="s">
        <v>10</v>
      </c>
      <c r="H6" s="303" t="s">
        <v>1</v>
      </c>
      <c r="I6" s="282" t="s">
        <v>2</v>
      </c>
    </row>
    <row r="7" spans="1:14" ht="13.5" customHeight="1" x14ac:dyDescent="0.25">
      <c r="A7" s="294"/>
      <c r="B7" s="295"/>
      <c r="C7" s="295"/>
      <c r="D7" s="296"/>
      <c r="E7" s="298"/>
      <c r="F7" s="300"/>
      <c r="G7" s="302"/>
      <c r="H7" s="304"/>
      <c r="I7" s="283"/>
    </row>
    <row r="8" spans="1:14" ht="25.5" customHeight="1" x14ac:dyDescent="0.25">
      <c r="A8" s="284" t="s">
        <v>110</v>
      </c>
      <c r="B8" s="285"/>
      <c r="C8" s="111" t="s">
        <v>37</v>
      </c>
      <c r="D8" s="39" t="s">
        <v>111</v>
      </c>
      <c r="E8" s="26" t="s">
        <v>27</v>
      </c>
      <c r="F8" s="31">
        <v>1</v>
      </c>
      <c r="G8" s="185">
        <v>7550</v>
      </c>
      <c r="H8" s="118">
        <f t="shared" ref="H8:H13" si="0">F8*G8</f>
        <v>7550</v>
      </c>
      <c r="I8" s="158" t="s">
        <v>95</v>
      </c>
    </row>
    <row r="9" spans="1:14" ht="25.5" customHeight="1" x14ac:dyDescent="0.25">
      <c r="A9" s="279" t="s">
        <v>84</v>
      </c>
      <c r="B9" s="286"/>
      <c r="C9" s="112" t="s">
        <v>53</v>
      </c>
      <c r="D9" s="39" t="s">
        <v>41</v>
      </c>
      <c r="E9" s="26" t="s">
        <v>44</v>
      </c>
      <c r="F9" s="31">
        <v>1</v>
      </c>
      <c r="G9" s="186">
        <v>2700</v>
      </c>
      <c r="H9" s="119">
        <f t="shared" si="0"/>
        <v>2700</v>
      </c>
      <c r="I9" s="184" t="s">
        <v>95</v>
      </c>
    </row>
    <row r="10" spans="1:14" ht="25.5" customHeight="1" x14ac:dyDescent="0.25">
      <c r="A10" s="287" t="s">
        <v>38</v>
      </c>
      <c r="B10" s="288"/>
      <c r="C10" s="112" t="s">
        <v>39</v>
      </c>
      <c r="D10" s="39" t="s">
        <v>71</v>
      </c>
      <c r="E10" s="26" t="s">
        <v>44</v>
      </c>
      <c r="F10" s="31">
        <v>1</v>
      </c>
      <c r="G10" s="187">
        <v>5800</v>
      </c>
      <c r="H10" s="119">
        <f t="shared" si="0"/>
        <v>5800</v>
      </c>
      <c r="I10" s="184" t="s">
        <v>95</v>
      </c>
    </row>
    <row r="11" spans="1:14" ht="25.05" customHeight="1" x14ac:dyDescent="0.25">
      <c r="A11" s="279" t="s">
        <v>40</v>
      </c>
      <c r="B11" s="280"/>
      <c r="C11" s="113" t="s">
        <v>19</v>
      </c>
      <c r="D11" s="110" t="s">
        <v>41</v>
      </c>
      <c r="E11" s="26" t="s">
        <v>44</v>
      </c>
      <c r="F11" s="31">
        <v>3</v>
      </c>
      <c r="G11" s="188">
        <v>700</v>
      </c>
      <c r="H11" s="27">
        <f t="shared" si="0"/>
        <v>2100</v>
      </c>
      <c r="I11" s="184" t="s">
        <v>95</v>
      </c>
      <c r="K11" s="48"/>
    </row>
    <row r="12" spans="1:14" ht="25.05" customHeight="1" x14ac:dyDescent="0.25">
      <c r="A12" s="281" t="s">
        <v>54</v>
      </c>
      <c r="B12" s="281"/>
      <c r="C12" s="150" t="s">
        <v>66</v>
      </c>
      <c r="D12" s="152" t="s">
        <v>85</v>
      </c>
      <c r="E12" s="149" t="s">
        <v>11</v>
      </c>
      <c r="F12" s="31">
        <v>4</v>
      </c>
      <c r="G12" s="190">
        <v>102</v>
      </c>
      <c r="H12" s="27">
        <f t="shared" si="0"/>
        <v>408</v>
      </c>
      <c r="I12" s="147"/>
      <c r="J12" s="38"/>
      <c r="K12" s="278" t="s">
        <v>60</v>
      </c>
      <c r="L12" s="278"/>
      <c r="M12" s="278"/>
    </row>
    <row r="13" spans="1:14" ht="25.05" customHeight="1" x14ac:dyDescent="0.25">
      <c r="A13" s="279" t="s">
        <v>24</v>
      </c>
      <c r="B13" s="280"/>
      <c r="C13" s="146" t="s">
        <v>55</v>
      </c>
      <c r="D13" s="153" t="s">
        <v>57</v>
      </c>
      <c r="E13" s="149" t="s">
        <v>50</v>
      </c>
      <c r="F13" s="148">
        <f>N13</f>
        <v>3.4824562500000003E-2</v>
      </c>
      <c r="G13" s="27">
        <v>30000</v>
      </c>
      <c r="H13" s="27">
        <f t="shared" si="0"/>
        <v>1044.7368750000001</v>
      </c>
      <c r="I13" s="147" t="s">
        <v>67</v>
      </c>
      <c r="K13" s="275" t="s">
        <v>86</v>
      </c>
      <c r="L13" s="275"/>
      <c r="M13" s="275"/>
      <c r="N13" s="1">
        <f>(65*65*3.14/4000000)*1*3*3.5</f>
        <v>3.4824562500000003E-2</v>
      </c>
    </row>
    <row r="14" spans="1:14" ht="26.25" customHeight="1" x14ac:dyDescent="0.25">
      <c r="A14" s="279" t="s">
        <v>21</v>
      </c>
      <c r="B14" s="280"/>
      <c r="C14" s="115"/>
      <c r="D14" s="151"/>
      <c r="E14" s="7" t="s">
        <v>21</v>
      </c>
      <c r="F14" s="32" t="s">
        <v>21</v>
      </c>
      <c r="G14" s="28" t="s">
        <v>21</v>
      </c>
      <c r="H14" s="28" t="s">
        <v>21</v>
      </c>
      <c r="I14" s="33"/>
      <c r="K14"/>
      <c r="L14" s="1" t="s">
        <v>58</v>
      </c>
      <c r="M14"/>
    </row>
    <row r="15" spans="1:14" ht="25.05" customHeight="1" x14ac:dyDescent="0.25">
      <c r="A15" s="279"/>
      <c r="B15" s="280"/>
      <c r="C15" s="114"/>
      <c r="D15" s="43"/>
      <c r="E15" s="26"/>
      <c r="F15" s="31"/>
      <c r="G15" s="28"/>
      <c r="H15" s="27"/>
      <c r="I15" s="20"/>
      <c r="K15" s="1" t="s">
        <v>56</v>
      </c>
      <c r="L15" s="1" t="s">
        <v>59</v>
      </c>
    </row>
    <row r="16" spans="1:14" ht="25.05" customHeight="1" x14ac:dyDescent="0.25">
      <c r="A16" s="279"/>
      <c r="B16" s="280"/>
      <c r="C16" s="114"/>
      <c r="D16" s="43"/>
      <c r="E16" s="26"/>
      <c r="F16" s="31"/>
      <c r="G16" s="28"/>
      <c r="H16" s="27"/>
      <c r="I16" s="20"/>
    </row>
    <row r="17" spans="1:13" ht="25.05" customHeight="1" x14ac:dyDescent="0.25">
      <c r="A17" s="42"/>
      <c r="B17" s="6"/>
      <c r="C17" s="116"/>
      <c r="D17" s="6"/>
      <c r="E17" s="7"/>
      <c r="F17" s="8"/>
      <c r="G17" s="9"/>
      <c r="H17" s="28"/>
      <c r="I17" s="20"/>
      <c r="K17" s="275"/>
      <c r="L17" s="275"/>
      <c r="M17" s="275"/>
    </row>
    <row r="18" spans="1:13" ht="25.05" customHeight="1" thickBot="1" x14ac:dyDescent="0.3">
      <c r="A18" s="276" t="s">
        <v>20</v>
      </c>
      <c r="B18" s="277"/>
      <c r="C18" s="117"/>
      <c r="D18" s="21"/>
      <c r="E18" s="22"/>
      <c r="F18" s="23"/>
      <c r="G18" s="24"/>
      <c r="H18" s="29">
        <f>SUM(H8:H17)</f>
        <v>19602.736874999999</v>
      </c>
      <c r="I18" s="25"/>
    </row>
    <row r="19" spans="1:13" ht="13.5" customHeight="1" x14ac:dyDescent="0.3">
      <c r="I19" s="19"/>
    </row>
    <row r="20" spans="1:13" ht="12.75" x14ac:dyDescent="0.25">
      <c r="C20" s="146" t="s">
        <v>21</v>
      </c>
      <c r="D20" s="156" t="s">
        <v>21</v>
      </c>
      <c r="G20" s="189"/>
      <c r="H20" s="1" t="s">
        <v>101</v>
      </c>
    </row>
    <row r="22" spans="1:13" x14ac:dyDescent="0.25">
      <c r="G22" s="191"/>
      <c r="H22" s="1" t="s">
        <v>102</v>
      </c>
    </row>
  </sheetData>
  <mergeCells count="21">
    <mergeCell ref="C2:H2"/>
    <mergeCell ref="D3:G3"/>
    <mergeCell ref="A6:D7"/>
    <mergeCell ref="E6:E7"/>
    <mergeCell ref="F6:F7"/>
    <mergeCell ref="G6:G7"/>
    <mergeCell ref="H6:H7"/>
    <mergeCell ref="I6:I7"/>
    <mergeCell ref="A8:B8"/>
    <mergeCell ref="A9:B9"/>
    <mergeCell ref="A10:B10"/>
    <mergeCell ref="A11:B11"/>
    <mergeCell ref="K17:M17"/>
    <mergeCell ref="A18:B18"/>
    <mergeCell ref="K12:M12"/>
    <mergeCell ref="A13:B13"/>
    <mergeCell ref="K13:M13"/>
    <mergeCell ref="A14:B14"/>
    <mergeCell ref="A15:B15"/>
    <mergeCell ref="A16:B16"/>
    <mergeCell ref="A12:B12"/>
  </mergeCells>
  <phoneticPr fontId="2"/>
  <printOptions horizontalCentered="1"/>
  <pageMargins left="0" right="0" top="1.5748031496062993" bottom="0" header="0.9055118110236221" footer="0.51181102362204722"/>
  <pageSetup paperSize="9" scale="88" orientation="landscape" blackAndWhite="1" r:id="rId1"/>
  <headerFooter alignWithMargins="0">
    <oddHeader>&amp;C&amp;"ＭＳ 明朝,標準"&amp;18代　　　　価　　　　表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7"/>
  <sheetViews>
    <sheetView zoomScale="85" zoomScaleNormal="85" workbookViewId="0">
      <selection activeCell="Q19" sqref="Q19"/>
    </sheetView>
  </sheetViews>
  <sheetFormatPr defaultColWidth="9" defaultRowHeight="12" x14ac:dyDescent="0.25"/>
  <cols>
    <col min="1" max="1" width="14.59765625" style="1" customWidth="1"/>
    <col min="2" max="2" width="13.9296875" style="1" customWidth="1"/>
    <col min="3" max="3" width="24.46484375" style="1" customWidth="1"/>
    <col min="4" max="4" width="21.796875" style="1" customWidth="1"/>
    <col min="5" max="5" width="6.59765625" style="1" customWidth="1"/>
    <col min="6" max="6" width="10.59765625" style="1" customWidth="1"/>
    <col min="7" max="7" width="14.59765625" style="1" customWidth="1"/>
    <col min="8" max="8" width="18.59765625" style="1" customWidth="1"/>
    <col min="9" max="9" width="33.73046875" style="1" bestFit="1" customWidth="1"/>
    <col min="10" max="10" width="4.73046875" style="1" customWidth="1"/>
    <col min="11" max="11" width="17.46484375" style="1" customWidth="1"/>
    <col min="12" max="16384" width="9" style="1"/>
  </cols>
  <sheetData>
    <row r="1" spans="1:11" ht="27.75" customHeight="1" thickBot="1" x14ac:dyDescent="0.3"/>
    <row r="2" spans="1:11" ht="34.5" customHeight="1" x14ac:dyDescent="0.25">
      <c r="A2" s="34" t="s">
        <v>13</v>
      </c>
      <c r="B2" s="35"/>
      <c r="C2" s="35"/>
      <c r="D2" s="289" t="s">
        <v>96</v>
      </c>
      <c r="E2" s="289"/>
      <c r="F2" s="289"/>
      <c r="G2" s="289"/>
      <c r="H2" s="35"/>
      <c r="I2" s="54" t="s">
        <v>18</v>
      </c>
    </row>
    <row r="3" spans="1:11" ht="24" customHeight="1" x14ac:dyDescent="0.25">
      <c r="A3" s="50" t="s">
        <v>29</v>
      </c>
      <c r="B3" s="51">
        <f>H23</f>
        <v>2330</v>
      </c>
      <c r="C3" s="49" t="s">
        <v>28</v>
      </c>
      <c r="D3" s="290" t="s">
        <v>76</v>
      </c>
      <c r="E3" s="290"/>
      <c r="F3" s="290"/>
      <c r="G3" s="290"/>
      <c r="H3" s="52"/>
      <c r="I3" s="53"/>
    </row>
    <row r="4" spans="1:11" ht="20.25" customHeight="1" x14ac:dyDescent="0.25">
      <c r="A4" s="44"/>
      <c r="I4" s="36"/>
    </row>
    <row r="5" spans="1:11" ht="13.5" customHeight="1" thickBot="1" x14ac:dyDescent="0.3">
      <c r="A5" s="45"/>
      <c r="E5" s="40"/>
      <c r="I5" s="36"/>
    </row>
    <row r="6" spans="1:11" ht="13.5" customHeight="1" x14ac:dyDescent="0.25">
      <c r="A6" s="312" t="s">
        <v>5</v>
      </c>
      <c r="B6" s="313"/>
      <c r="C6" s="313"/>
      <c r="D6" s="314"/>
      <c r="E6" s="318" t="s">
        <v>0</v>
      </c>
      <c r="F6" s="320" t="s">
        <v>9</v>
      </c>
      <c r="G6" s="322" t="s">
        <v>10</v>
      </c>
      <c r="H6" s="305" t="s">
        <v>1</v>
      </c>
      <c r="I6" s="307" t="s">
        <v>2</v>
      </c>
    </row>
    <row r="7" spans="1:11" ht="13.5" customHeight="1" x14ac:dyDescent="0.25">
      <c r="A7" s="315"/>
      <c r="B7" s="316"/>
      <c r="C7" s="316"/>
      <c r="D7" s="317"/>
      <c r="E7" s="319"/>
      <c r="F7" s="321"/>
      <c r="G7" s="323"/>
      <c r="H7" s="306"/>
      <c r="I7" s="308"/>
    </row>
    <row r="8" spans="1:11" ht="29.25" customHeight="1" x14ac:dyDescent="0.25">
      <c r="A8" s="284" t="s">
        <v>69</v>
      </c>
      <c r="B8" s="285"/>
      <c r="C8" s="157" t="s">
        <v>62</v>
      </c>
      <c r="D8" s="154" t="s">
        <v>61</v>
      </c>
      <c r="E8" s="26" t="s">
        <v>63</v>
      </c>
      <c r="F8" s="31">
        <v>1</v>
      </c>
      <c r="G8" s="192">
        <v>2640</v>
      </c>
      <c r="H8" s="118">
        <v>2420</v>
      </c>
      <c r="I8" s="158" t="s">
        <v>95</v>
      </c>
    </row>
    <row r="9" spans="1:11" ht="25.5" customHeight="1" x14ac:dyDescent="0.25">
      <c r="A9" s="311" t="s">
        <v>88</v>
      </c>
      <c r="B9" s="280"/>
      <c r="C9" s="112" t="s">
        <v>77</v>
      </c>
      <c r="D9" s="39" t="s">
        <v>78</v>
      </c>
      <c r="E9" s="26" t="s">
        <v>43</v>
      </c>
      <c r="F9" s="31">
        <v>1</v>
      </c>
      <c r="G9" s="193">
        <v>310</v>
      </c>
      <c r="H9" s="143">
        <v>310</v>
      </c>
      <c r="I9" s="169" t="s">
        <v>98</v>
      </c>
    </row>
    <row r="10" spans="1:11" ht="25.5" customHeight="1" x14ac:dyDescent="0.25">
      <c r="A10" s="309" t="s">
        <v>79</v>
      </c>
      <c r="B10" s="310"/>
      <c r="C10" s="112"/>
      <c r="D10" s="39"/>
      <c r="E10" s="26"/>
      <c r="F10" s="31"/>
      <c r="G10" s="119"/>
      <c r="H10" s="119">
        <f>G8-G9</f>
        <v>2330</v>
      </c>
      <c r="I10" s="120"/>
    </row>
    <row r="11" spans="1:11" ht="25.5" customHeight="1" x14ac:dyDescent="0.25">
      <c r="A11" s="279"/>
      <c r="B11" s="286"/>
      <c r="C11" s="112"/>
      <c r="D11" s="39"/>
      <c r="E11" s="26"/>
      <c r="F11" s="31"/>
      <c r="G11" s="27"/>
      <c r="H11" s="27"/>
      <c r="I11" s="47"/>
    </row>
    <row r="12" spans="1:11" ht="25.05" customHeight="1" x14ac:dyDescent="0.25">
      <c r="A12" s="279"/>
      <c r="B12" s="286"/>
      <c r="C12" s="112"/>
      <c r="D12" s="39"/>
      <c r="E12" s="26"/>
      <c r="F12" s="31"/>
      <c r="G12" s="27"/>
      <c r="H12" s="27"/>
      <c r="I12" s="47"/>
    </row>
    <row r="13" spans="1:11" ht="25.05" customHeight="1" x14ac:dyDescent="0.25">
      <c r="A13" s="279"/>
      <c r="B13" s="280"/>
      <c r="C13" s="113"/>
      <c r="D13" s="110"/>
      <c r="E13" s="26"/>
      <c r="F13" s="31"/>
      <c r="G13" s="28"/>
      <c r="H13" s="27"/>
      <c r="I13" s="108"/>
      <c r="K13" s="48"/>
    </row>
    <row r="14" spans="1:11" ht="25.05" customHeight="1" x14ac:dyDescent="0.25">
      <c r="A14" s="279"/>
      <c r="B14" s="280"/>
      <c r="C14" s="114"/>
      <c r="D14" s="109"/>
      <c r="E14" s="26"/>
      <c r="F14" s="31"/>
      <c r="G14" s="27"/>
      <c r="H14" s="27"/>
      <c r="I14" s="47"/>
    </row>
    <row r="15" spans="1:11" ht="25.05" customHeight="1" x14ac:dyDescent="0.25">
      <c r="A15" s="279"/>
      <c r="B15" s="280"/>
      <c r="C15" s="114"/>
      <c r="D15" s="109"/>
      <c r="E15" s="26"/>
      <c r="F15" s="31"/>
      <c r="G15" s="28"/>
      <c r="H15" s="27"/>
      <c r="I15" s="108"/>
    </row>
    <row r="16" spans="1:11" ht="25.05" customHeight="1" x14ac:dyDescent="0.25">
      <c r="A16" s="279"/>
      <c r="B16" s="280"/>
      <c r="C16" s="114"/>
      <c r="D16" s="43"/>
      <c r="E16" s="26"/>
      <c r="F16" s="31"/>
      <c r="G16" s="28"/>
      <c r="H16" s="27"/>
      <c r="I16" s="47"/>
    </row>
    <row r="17" spans="1:10" ht="25.05" customHeight="1" x14ac:dyDescent="0.25">
      <c r="A17" s="279"/>
      <c r="B17" s="280"/>
      <c r="C17" s="114"/>
      <c r="D17" s="43"/>
      <c r="E17" s="26"/>
      <c r="F17" s="31"/>
      <c r="G17" s="28"/>
      <c r="H17" s="27"/>
      <c r="I17" s="47"/>
    </row>
    <row r="18" spans="1:10" ht="25.05" customHeight="1" x14ac:dyDescent="0.25">
      <c r="B18" s="144"/>
      <c r="C18" s="145"/>
      <c r="D18" s="145"/>
      <c r="E18" s="145"/>
      <c r="F18" s="145"/>
      <c r="G18" s="145"/>
      <c r="I18" s="47" t="s">
        <v>21</v>
      </c>
      <c r="J18" s="38"/>
    </row>
    <row r="19" spans="1:10" ht="26.25" customHeight="1" x14ac:dyDescent="0.25">
      <c r="A19" s="279" t="s">
        <v>21</v>
      </c>
      <c r="B19" s="280"/>
      <c r="C19" s="115"/>
      <c r="D19" s="30"/>
      <c r="E19" s="7" t="s">
        <v>21</v>
      </c>
      <c r="F19" s="32" t="s">
        <v>21</v>
      </c>
      <c r="G19" s="28" t="s">
        <v>21</v>
      </c>
      <c r="H19" s="28" t="s">
        <v>21</v>
      </c>
      <c r="I19" s="33"/>
    </row>
    <row r="20" spans="1:10" ht="25.05" customHeight="1" x14ac:dyDescent="0.25">
      <c r="A20" s="37"/>
      <c r="B20" s="6"/>
      <c r="C20" s="115"/>
      <c r="D20" s="30"/>
      <c r="E20" s="7"/>
      <c r="F20" s="8"/>
      <c r="G20" s="9"/>
      <c r="H20" s="9"/>
      <c r="I20" s="20"/>
    </row>
    <row r="21" spans="1:10" ht="25.05" customHeight="1" x14ac:dyDescent="0.25">
      <c r="A21" s="37"/>
      <c r="B21" s="6"/>
      <c r="C21" s="116"/>
      <c r="D21" s="6"/>
      <c r="E21" s="7"/>
      <c r="F21" s="8"/>
      <c r="G21" s="9"/>
      <c r="H21" s="9"/>
      <c r="I21" s="20"/>
    </row>
    <row r="22" spans="1:10" ht="25.05" customHeight="1" x14ac:dyDescent="0.25">
      <c r="A22" s="42"/>
      <c r="B22" s="6"/>
      <c r="C22" s="116"/>
      <c r="D22" s="6"/>
      <c r="E22" s="7"/>
      <c r="F22" s="8"/>
      <c r="G22" s="9"/>
      <c r="H22" s="28"/>
      <c r="I22" s="20"/>
    </row>
    <row r="23" spans="1:10" ht="25.05" customHeight="1" thickBot="1" x14ac:dyDescent="0.3">
      <c r="A23" s="276" t="s">
        <v>20</v>
      </c>
      <c r="B23" s="277"/>
      <c r="C23" s="117"/>
      <c r="D23" s="21"/>
      <c r="E23" s="22"/>
      <c r="F23" s="23"/>
      <c r="G23" s="155" t="s">
        <v>74</v>
      </c>
      <c r="H23" s="29">
        <f>H10</f>
        <v>2330</v>
      </c>
      <c r="I23" s="25"/>
    </row>
    <row r="24" spans="1:10" ht="13.5" customHeight="1" x14ac:dyDescent="0.3">
      <c r="I24" s="19"/>
    </row>
    <row r="25" spans="1:10" x14ac:dyDescent="0.25">
      <c r="G25" s="189"/>
      <c r="H25" s="1" t="s">
        <v>101</v>
      </c>
    </row>
    <row r="27" spans="1:10" x14ac:dyDescent="0.25">
      <c r="G27" s="191"/>
      <c r="H27" s="1" t="s">
        <v>103</v>
      </c>
    </row>
  </sheetData>
  <mergeCells count="20">
    <mergeCell ref="A12:B12"/>
    <mergeCell ref="A9:B9"/>
    <mergeCell ref="D2:G2"/>
    <mergeCell ref="D3:G3"/>
    <mergeCell ref="A6:D7"/>
    <mergeCell ref="E6:E7"/>
    <mergeCell ref="F6:F7"/>
    <mergeCell ref="G6:G7"/>
    <mergeCell ref="H6:H7"/>
    <mergeCell ref="I6:I7"/>
    <mergeCell ref="A8:B8"/>
    <mergeCell ref="A10:B10"/>
    <mergeCell ref="A11:B11"/>
    <mergeCell ref="A23:B23"/>
    <mergeCell ref="A13:B13"/>
    <mergeCell ref="A14:B14"/>
    <mergeCell ref="A15:B15"/>
    <mergeCell ref="A16:B16"/>
    <mergeCell ref="A17:B17"/>
    <mergeCell ref="A19:B19"/>
  </mergeCells>
  <phoneticPr fontId="2"/>
  <printOptions horizontalCentered="1"/>
  <pageMargins left="0" right="0" top="1.5748031496062993" bottom="0" header="0.9055118110236221" footer="0.51181102362204722"/>
  <pageSetup paperSize="9" scale="88" orientation="landscape" blackAndWhite="1" r:id="rId1"/>
  <headerFooter alignWithMargins="0">
    <oddHeader>&amp;C&amp;"ＭＳ 明朝,標準"&amp;18代　　　　価　　　　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見積書かがみ</vt:lpstr>
      <vt:lpstr>内訳書</vt:lpstr>
      <vt:lpstr>代価表1</vt:lpstr>
      <vt:lpstr>代価表2</vt:lpstr>
      <vt:lpstr>代価表3</vt:lpstr>
      <vt:lpstr>見積書かがみ!Print_Area</vt:lpstr>
      <vt:lpstr>内訳書!Print_Area</vt:lpstr>
    </vt:vector>
  </TitlesOfParts>
  <Company>営業部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㈱日本地下技術</dc:creator>
  <cp:lastModifiedBy>三田和朗</cp:lastModifiedBy>
  <cp:lastPrinted>2008-12-01T00:59:41Z</cp:lastPrinted>
  <dcterms:created xsi:type="dcterms:W3CDTF">2003-05-23T06:10:37Z</dcterms:created>
  <dcterms:modified xsi:type="dcterms:W3CDTF">2023-06-07T07:47:44Z</dcterms:modified>
</cp:coreProperties>
</file>